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mir\OneDrive - Sistema FIERN\01_ARQUIVOS_2022\PORTAL DA TRANSPARENCIA\2022\2º TRIMESTRE 2022\SENAI\"/>
    </mc:Choice>
  </mc:AlternateContent>
  <xr:revisionPtr revIDLastSave="56" documentId="13_ncr:1_{07D264F5-2727-4E05-BD0A-F0B85C6EAF38}" xr6:coauthVersionLast="36" xr6:coauthVersionMax="47" xr10:uidLastSave="{FE747FD7-E2AF-4F8A-9D3D-9C47F9E16E88}"/>
  <bookViews>
    <workbookView xWindow="0" yWindow="0" windowWidth="23040" windowHeight="8772" xr2:uid="{00000000-000D-0000-FFFF-FFFF00000000}"/>
  </bookViews>
  <sheets>
    <sheet name="SENAI_ESTRUTURA" sheetId="1" r:id="rId1"/>
    <sheet name="Plan2" sheetId="3" state="hidden" r:id="rId2"/>
    <sheet name="Plan1" sheetId="4" state="hidden" r:id="rId3"/>
  </sheets>
  <definedNames>
    <definedName name="_xlnm._FilterDatabase" localSheetId="0" hidden="1">#REF!</definedName>
  </definedNames>
  <calcPr calcId="191028"/>
</workbook>
</file>

<file path=xl/calcChain.xml><?xml version="1.0" encoding="utf-8"?>
<calcChain xmlns="http://schemas.openxmlformats.org/spreadsheetml/2006/main">
  <c r="D39" i="4" l="1"/>
  <c r="E37" i="4"/>
  <c r="E32" i="4"/>
  <c r="E28" i="4"/>
  <c r="E27" i="4"/>
  <c r="E25" i="4"/>
  <c r="E24" i="4"/>
  <c r="E22" i="4"/>
  <c r="E21" i="4"/>
  <c r="E20" i="4"/>
  <c r="E15" i="4"/>
  <c r="E8" i="4"/>
  <c r="J36" i="3"/>
  <c r="H36" i="3"/>
  <c r="F36" i="3"/>
  <c r="D36" i="3"/>
  <c r="B36" i="3"/>
  <c r="F28" i="3"/>
  <c r="F29" i="3"/>
  <c r="D28" i="3"/>
  <c r="D29" i="3" s="1"/>
  <c r="B28" i="3"/>
  <c r="B29" i="3"/>
  <c r="B23" i="3"/>
  <c r="D21" i="3"/>
  <c r="B21" i="3"/>
  <c r="J19" i="3"/>
  <c r="F19" i="3"/>
  <c r="D19" i="3"/>
  <c r="J17" i="3"/>
  <c r="H17" i="3"/>
  <c r="F17" i="3"/>
  <c r="B17" i="3"/>
  <c r="J15" i="3"/>
  <c r="B15" i="3"/>
  <c r="J13" i="3"/>
  <c r="J11" i="3"/>
  <c r="H11" i="3"/>
  <c r="J9" i="3"/>
  <c r="H9" i="3"/>
  <c r="F9" i="3"/>
  <c r="D9" i="3"/>
  <c r="H7" i="3"/>
  <c r="F7" i="3"/>
  <c r="D7" i="3"/>
  <c r="B7" i="3"/>
  <c r="B5" i="3"/>
</calcChain>
</file>

<file path=xl/sharedStrings.xml><?xml version="1.0" encoding="utf-8"?>
<sst xmlns="http://schemas.openxmlformats.org/spreadsheetml/2006/main" count="175" uniqueCount="117">
  <si>
    <t>Estrutura Remuneratória</t>
  </si>
  <si>
    <t>Departamento Regional - SENAI DR/RN</t>
  </si>
  <si>
    <t>CARGOS</t>
  </si>
  <si>
    <t>PONTO INICIAL(R$)</t>
  </si>
  <si>
    <t>PONTO FINAL(R$)</t>
  </si>
  <si>
    <t>Nº EMPREGADOS</t>
  </si>
  <si>
    <t>DIRETOR REGIONAL</t>
  </si>
  <si>
    <r>
      <t xml:space="preserve">SUPERINTENDENTE REGIONAL </t>
    </r>
    <r>
      <rPr>
        <b/>
        <sz val="12"/>
        <rFont val="Calibri"/>
        <family val="2"/>
        <scheme val="minor"/>
      </rPr>
      <t>(1)</t>
    </r>
  </si>
  <si>
    <t>DIRETOR DO INSTITUTO SENAI DE INOVAÇÃO - ISI</t>
  </si>
  <si>
    <t>COORDENADOR DE P&amp;D</t>
  </si>
  <si>
    <t>COORDENADOR DE STI</t>
  </si>
  <si>
    <t>COORDENADOR DE EDUCAÇÃO</t>
  </si>
  <si>
    <t>GERENTE DA UNIDADE DE EDUCAÇÃO E TECNOLOGIAS, GERENTE DA UNIDADE DE DESENVOLVIMENTOS DOS NEGÓCIOS.</t>
  </si>
  <si>
    <r>
      <t xml:space="preserve">ASSESSOR TÉCNICO CORPORATIVO </t>
    </r>
    <r>
      <rPr>
        <b/>
        <sz val="12"/>
        <rFont val="Calibri"/>
        <family val="2"/>
        <scheme val="minor"/>
      </rPr>
      <t>(3)</t>
    </r>
  </si>
  <si>
    <r>
      <t xml:space="preserve">GERENTE CORPORATIVO </t>
    </r>
    <r>
      <rPr>
        <b/>
        <sz val="12"/>
        <rFont val="Calibri"/>
        <family val="2"/>
        <scheme val="minor"/>
      </rPr>
      <t>(4)</t>
    </r>
  </si>
  <si>
    <t>PESQUISADOR I</t>
  </si>
  <si>
    <t>INSTRUTOR DE EDUCAÇÃO E TECNOLOGIAS III</t>
  </si>
  <si>
    <t>INSTRUTOR DE EDUCAÇÃO E TECNOLOGIAS II</t>
  </si>
  <si>
    <t>ASSESSOR DE DIRETOR e GERENTE DO INSTITUTO SENAI DE TECNOLOGIAS - IST.</t>
  </si>
  <si>
    <t>INSTRUTOR DE EDUCAÇÃO E TECNOLOGIAS I</t>
  </si>
  <si>
    <r>
      <t xml:space="preserve">GERENTE EXECUTIVO DE ÁREA </t>
    </r>
    <r>
      <rPr>
        <b/>
        <sz val="12"/>
        <rFont val="Calibri"/>
        <family val="2"/>
        <scheme val="minor"/>
      </rPr>
      <t>(5)</t>
    </r>
  </si>
  <si>
    <t>ADVOGADO I, SUPERVISOR PEDAGÓGICO I, ANALISTA ADMINISTRATIVO I, ANALISTA DE NEGÓCIOS I, ANALISTA DE EDUCAÇÃO E TECNOLOGIAS I, ANALISTA DE TECNOLOGIA DA INFORMAÇÃO I, CONTADOR I, PESQUISADOR, INSTRUTOR DE FORMAÇÃO PROFISSIONAL V.</t>
  </si>
  <si>
    <t>DIRETOR DE CENTRO</t>
  </si>
  <si>
    <r>
      <t xml:space="preserve">GERENTE DE UNIDADE </t>
    </r>
    <r>
      <rPr>
        <b/>
        <sz val="12"/>
        <rFont val="Calibri"/>
        <family val="2"/>
        <scheme val="minor"/>
      </rPr>
      <t>(6)</t>
    </r>
  </si>
  <si>
    <t>ASSESSOR TÉCNICO</t>
  </si>
  <si>
    <t>RESPONSÁVEIS TÉCNICOS</t>
  </si>
  <si>
    <t>SUPERVISOR PEDAGÓGICO, ANALISTA DE COMUNICAÇÃO I, ASSISTENTE SOCIAL I, PSICÓLOGO I, INSTRUTOR DE FORMAÇÃO PROFISSIONAL IV.</t>
  </si>
  <si>
    <t>AGENTE DE MERCADO</t>
  </si>
  <si>
    <r>
      <t xml:space="preserve">VICE DIRETOR DE CENTRO </t>
    </r>
    <r>
      <rPr>
        <b/>
        <sz val="12"/>
        <rFont val="Calibri"/>
        <family val="2"/>
        <scheme val="minor"/>
      </rPr>
      <t>(7)</t>
    </r>
  </si>
  <si>
    <t>CONTADOR, ANALISTA DE COMUNICAÇÃO,  PSICOLOGO, ADVOGADO, ANALISTA DE TECNOLOGIA DA INFORMAÇÃO, ANALISTA ADMINISTRATIVO, ANALISTA DE NEGÓCIOS, ANALISTA DE EDUCAÇÃO E TECNOLOGIAS, ASSISTENTE SOCIAL, TÉCNICO DE LABORATÓRIO I, TÉCNICO EM SEGURANÇA DO TRABALHO I, INTRUTOR DE FORMAÇÃO PROFISSIONAL III.</t>
  </si>
  <si>
    <t>ASSISTENTE DE TECNOLOGIA DA INFORMAÇÃO I, SECRETARIA ESCOLAR I, TÉCNICO DE LABORATÓRIO, TÉCNICO DE SEGURANÇA DO TRABALHO, INSTRUTOR DE FORMAÇÃO PROFISSIONAL II.</t>
  </si>
  <si>
    <t>SECRETARIO ESCOLAR, TÉCNICO EM MANUTENÇÃO I, ASSISTENTE DE TECNOLOGIA DA INFORMAÇÃO, ASSISTENTE ADMINISTRATIVO I.</t>
  </si>
  <si>
    <t>ASSISTENTE DE MERCADO</t>
  </si>
  <si>
    <t>TRAINEE</t>
  </si>
  <si>
    <t>SECRETÁRIA DE DIRETOR</t>
  </si>
  <si>
    <r>
      <t xml:space="preserve">ASSISTENTE TÉCNICO </t>
    </r>
    <r>
      <rPr>
        <b/>
        <sz val="12"/>
        <rFont val="Calibri"/>
        <family val="2"/>
        <scheme val="minor"/>
      </rPr>
      <t>(8)</t>
    </r>
  </si>
  <si>
    <r>
      <t xml:space="preserve">SECRETÁRIA DO CONSELHO REGIONAL </t>
    </r>
    <r>
      <rPr>
        <b/>
        <sz val="12"/>
        <rFont val="Calibri"/>
        <family val="2"/>
        <scheme val="minor"/>
      </rPr>
      <t>(9)</t>
    </r>
  </si>
  <si>
    <t>INSTRUTOR DE FORMAÇÃO PROFISSIONAL I</t>
  </si>
  <si>
    <t>AUXILIAR DE LABORATÓRIO I, ASSISTENTE ADMINISTRATIVO, TÉCNICO DE MANUTENÇÃO, ASSISTENTE TÉCNICO I, MOTORISTA DE CARRETA.</t>
  </si>
  <si>
    <t>AUXILIAR ADMINISTRATIVO, AUXILIAR DE LABORATÓRIO, AUXILIAR DE SERVIÇOS GERAIS I, AUXILIAR DE SERVIÇOS ESPECIALIZADOS</t>
  </si>
  <si>
    <t>AUXILIAR DE SERVIÇOS GERAIS</t>
  </si>
  <si>
    <r>
      <t xml:space="preserve">MOTORISTA DA DIRETORIA REGIONAL </t>
    </r>
    <r>
      <rPr>
        <b/>
        <sz val="12"/>
        <rFont val="Calibri"/>
        <family val="2"/>
        <scheme val="minor"/>
      </rPr>
      <t>(10)</t>
    </r>
  </si>
  <si>
    <r>
      <t xml:space="preserve">GARÇOM </t>
    </r>
    <r>
      <rPr>
        <b/>
        <sz val="12"/>
        <rFont val="Calibri"/>
        <family val="2"/>
        <scheme val="minor"/>
      </rPr>
      <t>(11)</t>
    </r>
  </si>
  <si>
    <t>INSTRUTOR DE FORMAÇÃO PROFISSIONAL - HORISTA</t>
  </si>
  <si>
    <t>NOTAS EXPLICATIVAS:</t>
  </si>
  <si>
    <r>
      <rPr>
        <b/>
        <sz val="12"/>
        <color indexed="8"/>
        <rFont val="Calibri"/>
        <family val="2"/>
        <scheme val="minor"/>
      </rPr>
      <t>(1)</t>
    </r>
    <r>
      <rPr>
        <sz val="12"/>
        <color indexed="8"/>
        <rFont val="Calibri"/>
        <family val="2"/>
        <scheme val="minor"/>
      </rPr>
      <t xml:space="preserve"> O Superintendente Regional do SESI DR/RN, faz parte do quadro de empregados do SENAI, cedido com ônus para o SESI DR/RN.</t>
    </r>
  </si>
  <si>
    <r>
      <rPr>
        <b/>
        <sz val="12"/>
        <rFont val="Calibri"/>
        <family val="2"/>
        <scheme val="minor"/>
      </rPr>
      <t>(3)</t>
    </r>
    <r>
      <rPr>
        <sz val="12"/>
        <rFont val="Calibri"/>
        <family val="2"/>
        <scheme val="minor"/>
      </rPr>
      <t xml:space="preserve"> Assessor Técnico Corporativo recebe remuneração de acordo com a tabela salarial da FIERN.</t>
    </r>
  </si>
  <si>
    <r>
      <rPr>
        <b/>
        <sz val="12"/>
        <rFont val="Calibri"/>
        <family val="2"/>
        <scheme val="minor"/>
      </rPr>
      <t>(4)</t>
    </r>
    <r>
      <rPr>
        <sz val="12"/>
        <rFont val="Calibri"/>
        <family val="2"/>
        <scheme val="minor"/>
      </rPr>
      <t xml:space="preserve"> Gerente Corporativo recebe remuneração de acordo com a tabela salarial da FIERN.</t>
    </r>
  </si>
  <si>
    <r>
      <rPr>
        <b/>
        <sz val="12"/>
        <color indexed="8"/>
        <rFont val="Calibri"/>
        <family val="2"/>
        <scheme val="minor"/>
      </rPr>
      <t>(5)</t>
    </r>
    <r>
      <rPr>
        <sz val="12"/>
        <color indexed="8"/>
        <rFont val="Calibri"/>
        <family val="2"/>
        <scheme val="minor"/>
      </rPr>
      <t xml:space="preserve"> Gerente Executiva de Área, cedida com ônus ao SESI DR/RN, recebe remuneração de acordo com a tabela salarial do SESI DR/RN.</t>
    </r>
  </si>
  <si>
    <r>
      <rPr>
        <b/>
        <sz val="12"/>
        <color indexed="8"/>
        <rFont val="Calibri"/>
        <family val="2"/>
        <scheme val="minor"/>
      </rPr>
      <t>(6)</t>
    </r>
    <r>
      <rPr>
        <sz val="12"/>
        <color indexed="8"/>
        <rFont val="Calibri"/>
        <family val="2"/>
        <scheme val="minor"/>
      </rPr>
      <t xml:space="preserve"> Gerente de Unidade (área corporativa) recebe remuneração de acordo com a tabela salarial da FIERN.</t>
    </r>
  </si>
  <si>
    <r>
      <rPr>
        <b/>
        <sz val="12"/>
        <color indexed="8"/>
        <rFont val="Calibri"/>
        <family val="2"/>
        <scheme val="minor"/>
      </rPr>
      <t>(7)</t>
    </r>
    <r>
      <rPr>
        <sz val="12"/>
        <color indexed="8"/>
        <rFont val="Calibri"/>
        <family val="2"/>
        <scheme val="minor"/>
      </rPr>
      <t xml:space="preserve"> Não foram nomeados vice-diretores no SENAI DR/RN - os diretores das Unidades acumulam as funções.</t>
    </r>
  </si>
  <si>
    <r>
      <rPr>
        <b/>
        <sz val="12"/>
        <color indexed="8"/>
        <rFont val="Calibri"/>
        <family val="2"/>
        <scheme val="minor"/>
      </rPr>
      <t>(8)</t>
    </r>
    <r>
      <rPr>
        <sz val="12"/>
        <color indexed="8"/>
        <rFont val="Calibri"/>
        <family val="2"/>
        <scheme val="minor"/>
      </rPr>
      <t xml:space="preserve"> Assistente Técnico (cargo comissionado-área corporativa) recebe remuneração de acordo com a tabela salarial da FIERN.</t>
    </r>
  </si>
  <si>
    <r>
      <rPr>
        <b/>
        <sz val="12"/>
        <color indexed="8"/>
        <rFont val="Calibri"/>
        <family val="2"/>
        <scheme val="minor"/>
      </rPr>
      <t>(9)</t>
    </r>
    <r>
      <rPr>
        <sz val="12"/>
        <color indexed="8"/>
        <rFont val="Calibri"/>
        <family val="2"/>
        <scheme val="minor"/>
      </rPr>
      <t xml:space="preserve"> A Secretária da Conselho Regional do SENAI DR/RN, recebe Gratificação de Função.</t>
    </r>
  </si>
  <si>
    <r>
      <rPr>
        <b/>
        <sz val="12"/>
        <color indexed="8"/>
        <rFont val="Calibri"/>
        <family val="2"/>
        <scheme val="minor"/>
      </rPr>
      <t>(10)</t>
    </r>
    <r>
      <rPr>
        <sz val="12"/>
        <color indexed="8"/>
        <rFont val="Calibri"/>
        <family val="2"/>
        <scheme val="minor"/>
      </rPr>
      <t xml:space="preserve"> Não foi nomeado Motorista para servir a Diretoria Regional do SENAI DR/RN.</t>
    </r>
  </si>
  <si>
    <r>
      <rPr>
        <b/>
        <sz val="12"/>
        <color indexed="8"/>
        <rFont val="Calibri"/>
        <family val="2"/>
        <scheme val="minor"/>
      </rPr>
      <t>(11)</t>
    </r>
    <r>
      <rPr>
        <sz val="12"/>
        <color indexed="8"/>
        <rFont val="Calibri"/>
        <family val="2"/>
        <scheme val="minor"/>
      </rPr>
      <t xml:space="preserve"> Não foi nomeado Garçom para servir a Diretoria Regional do SENAI DR/RN.</t>
    </r>
  </si>
  <si>
    <t>Conforme estabelece o PCCS – Plano de Cargos, carreiras e salários, os critérios de evolução nas carreiras são: Progressão (mérito e antiguidade); Promoção (mudança do profissional para uma classe superior); Reenquadramento (ato de relocar o profissional em outro cargo).</t>
  </si>
  <si>
    <t>Fonte: Unidade de Recursos Humanos - Sistema FIERN</t>
  </si>
  <si>
    <t>CARGOS COMISSIONADOS</t>
  </si>
  <si>
    <t>NIVEL I</t>
  </si>
  <si>
    <t>NIVEL II</t>
  </si>
  <si>
    <t>NIVEL III</t>
  </si>
  <si>
    <t>NIVEL IV</t>
  </si>
  <si>
    <t>NIVEL V</t>
  </si>
  <si>
    <t>VALOR</t>
  </si>
  <si>
    <t>%</t>
  </si>
  <si>
    <t>-</t>
  </si>
  <si>
    <t>DIRETOR DE OPERAÇÕES</t>
  </si>
  <si>
    <t>GERENTE DA UNIDADE DE EDUCAÇÃO E TECNOLOGIAS; GERENTE DA UNIDADE DE DESENVOLVIMENTO DOS NEGÓCIOS</t>
  </si>
  <si>
    <t>ASSESSOR DE DIRETOR e GERENTE DO INSTITUTO SENAI DE TECNOLOGIAS - IST</t>
  </si>
  <si>
    <t>VICE DIRETOR DE CENTRO</t>
  </si>
  <si>
    <t>AGENTE DE MERCADO - NÍVEL SUPERIOR</t>
  </si>
  <si>
    <t>AGENTE DE MERCADO - NÍVEL MÉDIO</t>
  </si>
  <si>
    <t>SECRETÁRIA DO CONSELHO REGIONAL</t>
  </si>
  <si>
    <t>DIRETOR EXECUTIVO DO CTGÁS</t>
  </si>
  <si>
    <t>DIRETOR DE OPERAÇÕES - CTGÁS</t>
  </si>
  <si>
    <t>DIRETOR DE DESENVOLVIMENTO - CTGÁS</t>
  </si>
  <si>
    <t>COORDENADOR DE UNIDADE - CTGÁS</t>
  </si>
  <si>
    <t>FUNÇÕES GRATIFICADAS</t>
  </si>
  <si>
    <t>I</t>
  </si>
  <si>
    <t>II</t>
  </si>
  <si>
    <t>III</t>
  </si>
  <si>
    <t>IV</t>
  </si>
  <si>
    <t>V</t>
  </si>
  <si>
    <t>MOTORISTA DA DIRETORIA REGIONAL</t>
  </si>
  <si>
    <t>GARÇOM</t>
  </si>
  <si>
    <t>Departamento Regional - SENAI/DR/RN</t>
  </si>
  <si>
    <t>EMPREGADOS</t>
  </si>
  <si>
    <t>DIRETOR EXECUTIVO DO CTGAS</t>
  </si>
  <si>
    <r>
      <t xml:space="preserve">DIRETOR REGIONAL, </t>
    </r>
    <r>
      <rPr>
        <sz val="11"/>
        <rFont val="Calibri"/>
        <family val="2"/>
      </rPr>
      <t>SUPERINTENDENTE CORPORATIVO, SUPERINTENDENTE REGIONAL</t>
    </r>
  </si>
  <si>
    <t>SUPERINTENDENTE JURÍDICO</t>
  </si>
  <si>
    <t>DIRETOR DO ISI - INSTITUTO SENAI DE INOVAÇÃO</t>
  </si>
  <si>
    <t>ARQUITETO I, ENGENHEIRO CIVIL I.</t>
  </si>
  <si>
    <r>
      <t xml:space="preserve">GERENTE DA UNIDADE DE EDUCAÇÃO E TECNOLOGIAS, GERENTE DA UNIDADE DE DESENVOLVIMENTOS DOS NEGÓCIOS,GERENTE DA UNIDADE DE PLANEJAMENTO E GESTÃO E </t>
    </r>
    <r>
      <rPr>
        <sz val="11"/>
        <rFont val="Calibri"/>
        <family val="2"/>
      </rPr>
      <t>GERENTE CORPORATIVO.</t>
    </r>
  </si>
  <si>
    <t>ARQUITETO, ENGENHEIRO CIVIL</t>
  </si>
  <si>
    <t>INSTRUTOR DE EDUCAÇÃO E TECNOLOGIAS IV</t>
  </si>
  <si>
    <t>ASSESSOR DE DIRETOR e GERENTE DO IST - INSTITUTO SENAI DE TECNOLOGIAS</t>
  </si>
  <si>
    <t>CORDENADOR DE UNIDADE DO CTGAS</t>
  </si>
  <si>
    <t>GERENTE DE ÁREA</t>
  </si>
  <si>
    <t>DIRETOR DE CENTRO, ASSESSOR TÉCNICO, GERENTE DE UNIDADE.</t>
  </si>
  <si>
    <t>CONTADOR, ANALISTA DE COMUNICAÇÃO,  PSICOLOGO, ADVOGADO, ANALISTA DE TECNOLOGIA DA INFORMAÇÃO, ANALISTA ADMINISTRATIVO, ANALISTA DE NEGÓCIOS, ANALISTA DE EDUCAÇÃO E TECNOLOGIAS, ASSISTENTE SOCIAL, TÉCNICO DE LABORATÓRIO I, TÉCNICO EM SEGURANÇA DO TRABALHO I, INTRUTOR DE FORMAÇÃO PROFISSIONAL III</t>
  </si>
  <si>
    <t>SECRETARIA ESCOLAR, TECNICO EM MANUTENÇÃO I, ASSISTENTE DE TECNOLOGIA DA INFORMAÇÃO, ASSISTENTE ADMINISTRATIVO I.</t>
  </si>
  <si>
    <r>
      <t xml:space="preserve">SECRETÁRIA DE DIRETOR, </t>
    </r>
    <r>
      <rPr>
        <sz val="11"/>
        <rFont val="Calibri"/>
        <family val="2"/>
      </rPr>
      <t>SECRETÁRIA DA PRESIDENCIA.</t>
    </r>
  </si>
  <si>
    <t>ASSISTENTE TÉCNICO</t>
  </si>
  <si>
    <t>AUXILIAR DE LABORATÓRIO I, ASSISTENTE ADMINISTRATIVO, TÉCNICO EM MANUTENÇÃO, ASSISTENTE TÉCNICO I.</t>
  </si>
  <si>
    <t>MOTORISTA, AUXILIAR ADMINISTRATIVO I, AUXILIAR DE SERVIÇOS ESPECIALIZADOS I, ASSISTENTE TÉCNICO.</t>
  </si>
  <si>
    <t>AUXILIAR ADMINISTRATIVO, AUXILIAR DE LABORATÓRIO, AUXILIAR DE SERVIÇOS GERAIS I, AUXILIAR DE SERVIÇOS ESPECIALIZADOS.</t>
  </si>
  <si>
    <t>NOTA INFORMATIVA:</t>
  </si>
  <si>
    <t>Número de empregados com adicionais por tempo de serviço: Anuênios 80 (oitenta); Quinquenios - 88 (oitenta e oito).</t>
  </si>
  <si>
    <t>Fonte: Unidade Corporativa de Recursos Humanos - Sistema FIERN</t>
  </si>
  <si>
    <t>Data Base: 30/09/2017</t>
  </si>
  <si>
    <t>ARQUITETO I e ENGENHEIRO CIVIL I</t>
  </si>
  <si>
    <t>ARQUITETO e ENGENHEIRO CIVIL</t>
  </si>
  <si>
    <t>Natal, RN, 30 de junho 2022</t>
  </si>
  <si>
    <t>48 (quarenta e oito) empregados recebem adicionais por tempo de serviços (anuênios);</t>
  </si>
  <si>
    <t>54 (cinquenta e quatro) empregados recebem adicionais por tempo de serviços (quinquênios).</t>
  </si>
  <si>
    <r>
      <t xml:space="preserve">COORDENADOR </t>
    </r>
    <r>
      <rPr>
        <b/>
        <sz val="12"/>
        <rFont val="Calibri"/>
        <family val="2"/>
        <scheme val="minor"/>
      </rPr>
      <t>(2)</t>
    </r>
  </si>
  <si>
    <r>
      <rPr>
        <b/>
        <sz val="12"/>
        <color indexed="8"/>
        <rFont val="Calibri"/>
        <family val="2"/>
        <scheme val="minor"/>
      </rPr>
      <t>(2)</t>
    </r>
    <r>
      <rPr>
        <sz val="12"/>
        <color indexed="8"/>
        <rFont val="Calibri"/>
        <family val="2"/>
        <scheme val="minor"/>
      </rPr>
      <t xml:space="preserve"> Cargo Comissionado da entidade SESI - empregada do SENAI, cedida com ônus para o SESI.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</si>
</sst>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4" fillId="0" borderId="0">
      <alignment vertical="top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4">
    <xf numFmtId="0" fontId="0" fillId="0" borderId="0" xfId="0"/>
    <xf numFmtId="0" fontId="12" fillId="2" borderId="0" xfId="0" applyFont="1" applyFill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justify" vertical="justify"/>
    </xf>
    <xf numFmtId="0" fontId="12" fillId="2" borderId="1" xfId="0" applyFont="1" applyFill="1" applyBorder="1" applyAlignment="1">
      <alignment horizontal="justify" vertical="justify" wrapText="1"/>
    </xf>
    <xf numFmtId="0" fontId="12" fillId="2" borderId="1" xfId="0" applyFont="1" applyFill="1" applyBorder="1"/>
    <xf numFmtId="3" fontId="12" fillId="2" borderId="0" xfId="0" applyNumberFormat="1" applyFont="1" applyFill="1"/>
    <xf numFmtId="3" fontId="5" fillId="2" borderId="1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7" fillId="2" borderId="3" xfId="0" applyFont="1" applyFill="1" applyBorder="1" applyAlignment="1">
      <alignment vertical="center"/>
    </xf>
    <xf numFmtId="43" fontId="7" fillId="2" borderId="1" xfId="3" applyFont="1" applyFill="1" applyBorder="1" applyAlignment="1">
      <alignment horizontal="right" vertical="center"/>
    </xf>
    <xf numFmtId="10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right" vertical="center"/>
    </xf>
    <xf numFmtId="43" fontId="7" fillId="2" borderId="1" xfId="3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justify" vertical="center"/>
    </xf>
    <xf numFmtId="43" fontId="5" fillId="2" borderId="1" xfId="3" applyFont="1" applyFill="1" applyBorder="1" applyAlignment="1">
      <alignment horizontal="right" vertical="center"/>
    </xf>
    <xf numFmtId="10" fontId="7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43" fontId="5" fillId="2" borderId="1" xfId="3" applyFont="1" applyFill="1" applyBorder="1"/>
    <xf numFmtId="2" fontId="5" fillId="2" borderId="2" xfId="0" applyNumberFormat="1" applyFont="1" applyFill="1" applyBorder="1"/>
    <xf numFmtId="43" fontId="7" fillId="2" borderId="1" xfId="3" applyFont="1" applyFill="1" applyBorder="1" applyAlignment="1">
      <alignment horizontal="right"/>
    </xf>
    <xf numFmtId="10" fontId="7" fillId="2" borderId="1" xfId="0" applyNumberFormat="1" applyFont="1" applyFill="1" applyBorder="1" applyAlignment="1">
      <alignment horizontal="center"/>
    </xf>
    <xf numFmtId="10" fontId="7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43" fontId="7" fillId="2" borderId="5" xfId="3" applyFont="1" applyFill="1" applyBorder="1" applyAlignment="1">
      <alignment horizontal="right" vertical="center"/>
    </xf>
    <xf numFmtId="9" fontId="7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vertical="center"/>
    </xf>
    <xf numFmtId="164" fontId="7" fillId="2" borderId="5" xfId="0" applyNumberFormat="1" applyFont="1" applyFill="1" applyBorder="1" applyAlignment="1">
      <alignment horizontal="right" vertical="center"/>
    </xf>
    <xf numFmtId="43" fontId="7" fillId="2" borderId="5" xfId="3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7" fillId="0" borderId="0" xfId="0" applyFont="1"/>
    <xf numFmtId="43" fontId="7" fillId="0" borderId="0" xfId="3" applyFont="1" applyFill="1" applyBorder="1" applyAlignment="1">
      <alignment horizontal="right" vertical="center"/>
    </xf>
    <xf numFmtId="9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3" fontId="7" fillId="0" borderId="0" xfId="3" applyFont="1" applyFill="1" applyBorder="1" applyAlignment="1">
      <alignment vertical="center"/>
    </xf>
    <xf numFmtId="164" fontId="7" fillId="0" borderId="0" xfId="0" applyNumberFormat="1" applyFont="1" applyAlignment="1">
      <alignment horizontal="right" vertical="center"/>
    </xf>
    <xf numFmtId="43" fontId="7" fillId="0" borderId="0" xfId="3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1" fillId="2" borderId="0" xfId="0" applyFont="1" applyFill="1"/>
    <xf numFmtId="3" fontId="12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applyFont="1" applyFill="1"/>
    <xf numFmtId="3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/>
    </xf>
    <xf numFmtId="3" fontId="12" fillId="3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5" fillId="2" borderId="0" xfId="0" applyFont="1" applyFill="1"/>
    <xf numFmtId="0" fontId="16" fillId="2" borderId="7" xfId="0" applyFont="1" applyFill="1" applyBorder="1" applyAlignment="1">
      <alignment horizontal="center" vertical="center" wrapText="1"/>
    </xf>
    <xf numFmtId="3" fontId="16" fillId="2" borderId="7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5" fillId="2" borderId="1" xfId="0" applyFont="1" applyFill="1" applyBorder="1" applyAlignment="1">
      <alignment horizontal="justify" vertical="justify" wrapText="1"/>
    </xf>
    <xf numFmtId="3" fontId="17" fillId="2" borderId="1" xfId="0" applyNumberFormat="1" applyFont="1" applyFill="1" applyBorder="1" applyAlignment="1">
      <alignment horizontal="right"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3" fontId="15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justify" vertical="justify"/>
    </xf>
    <xf numFmtId="0" fontId="15" fillId="2" borderId="1" xfId="0" applyFont="1" applyFill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/>
    </xf>
    <xf numFmtId="0" fontId="18" fillId="4" borderId="0" xfId="0" applyFont="1" applyFill="1" applyAlignment="1">
      <alignment wrapText="1"/>
    </xf>
    <xf numFmtId="0" fontId="19" fillId="4" borderId="0" xfId="0" applyFont="1" applyFill="1"/>
    <xf numFmtId="3" fontId="19" fillId="4" borderId="0" xfId="0" applyNumberFormat="1" applyFont="1" applyFill="1" applyAlignment="1">
      <alignment horizontal="center"/>
    </xf>
    <xf numFmtId="3" fontId="15" fillId="2" borderId="0" xfId="0" applyNumberFormat="1" applyFont="1" applyFill="1"/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3" fontId="15" fillId="2" borderId="1" xfId="0" applyNumberFormat="1" applyFont="1" applyFill="1" applyBorder="1"/>
    <xf numFmtId="0" fontId="19" fillId="0" borderId="0" xfId="0" applyFont="1" applyAlignment="1">
      <alignment horizontal="justify" vertical="justify"/>
    </xf>
    <xf numFmtId="0" fontId="20" fillId="4" borderId="0" xfId="0" applyFont="1" applyFill="1" applyAlignment="1">
      <alignment horizontal="justify" vertical="justify" wrapText="1"/>
    </xf>
    <xf numFmtId="0" fontId="20" fillId="4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center"/>
    </xf>
    <xf numFmtId="0" fontId="19" fillId="4" borderId="0" xfId="0" applyFont="1" applyFill="1" applyAlignment="1">
      <alignment horizontal="left" wrapText="1"/>
    </xf>
    <xf numFmtId="0" fontId="15" fillId="0" borderId="0" xfId="0" applyFont="1" applyAlignment="1">
      <alignment horizontal="left"/>
    </xf>
    <xf numFmtId="0" fontId="19" fillId="4" borderId="0" xfId="0" applyFont="1" applyFill="1" applyAlignment="1">
      <alignment horizontal="justify" vertical="justify" wrapText="1"/>
    </xf>
    <xf numFmtId="0" fontId="15" fillId="2" borderId="11" xfId="0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7" fillId="2" borderId="5" xfId="0" applyNumberFormat="1" applyFont="1" applyFill="1" applyBorder="1" applyAlignment="1">
      <alignment horizontal="right"/>
    </xf>
    <xf numFmtId="4" fontId="7" fillId="2" borderId="6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justify" vertical="justify"/>
    </xf>
  </cellXfs>
  <cellStyles count="5">
    <cellStyle name="Normal" xfId="0" builtinId="0"/>
    <cellStyle name="Normal 2" xfId="1" xr:uid="{00000000-0005-0000-0000-000002000000}"/>
    <cellStyle name="Normal 3" xfId="2" xr:uid="{00000000-0005-0000-0000-000003000000}"/>
    <cellStyle name="Vírgula" xfId="3" builtinId="3"/>
    <cellStyle name="Vírgula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zoomScale="120" zoomScaleNormal="120" workbookViewId="0">
      <selection activeCell="F9" sqref="F9"/>
    </sheetView>
  </sheetViews>
  <sheetFormatPr defaultColWidth="9.109375" defaultRowHeight="20.100000000000001" customHeight="1" x14ac:dyDescent="0.3"/>
  <cols>
    <col min="1" max="1" width="84.88671875" style="72" customWidth="1"/>
    <col min="2" max="2" width="11.5546875" style="72" customWidth="1"/>
    <col min="3" max="3" width="11.109375" style="72" customWidth="1"/>
    <col min="4" max="4" width="14.33203125" style="96" customWidth="1"/>
    <col min="5" max="5" width="6.88671875" style="72" customWidth="1"/>
    <col min="6" max="16384" width="9.109375" style="72"/>
  </cols>
  <sheetData>
    <row r="1" spans="1:4" ht="15.6" x14ac:dyDescent="0.3">
      <c r="A1" s="102" t="s">
        <v>0</v>
      </c>
      <c r="B1" s="102"/>
      <c r="C1" s="102"/>
      <c r="D1" s="102"/>
    </row>
    <row r="2" spans="1:4" ht="15.6" x14ac:dyDescent="0.3">
      <c r="A2" s="102" t="s">
        <v>1</v>
      </c>
      <c r="B2" s="102"/>
      <c r="C2" s="102"/>
      <c r="D2" s="102"/>
    </row>
    <row r="3" spans="1:4" ht="15.6" x14ac:dyDescent="0.3">
      <c r="A3" s="106"/>
      <c r="B3" s="106"/>
      <c r="C3" s="106"/>
      <c r="D3" s="106"/>
    </row>
    <row r="4" spans="1:4" s="75" customFormat="1" ht="31.2" x14ac:dyDescent="0.25">
      <c r="A4" s="73" t="s">
        <v>2</v>
      </c>
      <c r="B4" s="73" t="s">
        <v>3</v>
      </c>
      <c r="C4" s="73" t="s">
        <v>4</v>
      </c>
      <c r="D4" s="74" t="s">
        <v>5</v>
      </c>
    </row>
    <row r="5" spans="1:4" ht="15.6" x14ac:dyDescent="0.3">
      <c r="A5" s="76" t="s">
        <v>6</v>
      </c>
      <c r="B5" s="97">
        <v>24754.82</v>
      </c>
      <c r="C5" s="78">
        <v>24754.82</v>
      </c>
      <c r="D5" s="79">
        <v>1</v>
      </c>
    </row>
    <row r="6" spans="1:4" ht="15.6" x14ac:dyDescent="0.3">
      <c r="A6" s="76" t="s">
        <v>7</v>
      </c>
      <c r="B6" s="97">
        <v>24754.82</v>
      </c>
      <c r="C6" s="77">
        <v>24754.82</v>
      </c>
      <c r="D6" s="80">
        <v>1</v>
      </c>
    </row>
    <row r="7" spans="1:4" ht="15.6" x14ac:dyDescent="0.3">
      <c r="A7" s="81" t="s">
        <v>66</v>
      </c>
      <c r="B7" s="97">
        <v>21041.599999999999</v>
      </c>
      <c r="C7" s="78">
        <v>21041.599999999999</v>
      </c>
      <c r="D7" s="79">
        <v>1</v>
      </c>
    </row>
    <row r="8" spans="1:4" ht="15.6" x14ac:dyDescent="0.3">
      <c r="A8" s="81" t="s">
        <v>8</v>
      </c>
      <c r="B8" s="97">
        <v>19803.86</v>
      </c>
      <c r="C8" s="82">
        <v>22279.34</v>
      </c>
      <c r="D8" s="79">
        <v>0</v>
      </c>
    </row>
    <row r="9" spans="1:4" ht="15.6" x14ac:dyDescent="0.3">
      <c r="A9" s="81" t="s">
        <v>9</v>
      </c>
      <c r="B9" s="97">
        <v>16957.05</v>
      </c>
      <c r="C9" s="82">
        <v>16957.05</v>
      </c>
      <c r="D9" s="79">
        <v>1</v>
      </c>
    </row>
    <row r="10" spans="1:4" ht="15.6" x14ac:dyDescent="0.3">
      <c r="A10" s="81" t="s">
        <v>10</v>
      </c>
      <c r="B10" s="97">
        <v>16957.05</v>
      </c>
      <c r="C10" s="82">
        <v>16957.05</v>
      </c>
      <c r="D10" s="79">
        <v>1</v>
      </c>
    </row>
    <row r="11" spans="1:4" ht="15.6" x14ac:dyDescent="0.3">
      <c r="A11" s="81" t="s">
        <v>11</v>
      </c>
      <c r="B11" s="97">
        <v>16957.05</v>
      </c>
      <c r="C11" s="82">
        <v>16957.05</v>
      </c>
      <c r="D11" s="79">
        <v>0</v>
      </c>
    </row>
    <row r="12" spans="1:4" ht="15.6" x14ac:dyDescent="0.3">
      <c r="A12" s="81" t="s">
        <v>110</v>
      </c>
      <c r="B12" s="97">
        <v>11783.15</v>
      </c>
      <c r="C12" s="82">
        <v>20404.599999999999</v>
      </c>
      <c r="D12" s="79">
        <v>0</v>
      </c>
    </row>
    <row r="13" spans="1:4" ht="15.6" x14ac:dyDescent="0.3">
      <c r="A13" s="81" t="s">
        <v>115</v>
      </c>
      <c r="B13" s="97">
        <v>9993</v>
      </c>
      <c r="C13" s="82">
        <v>14989</v>
      </c>
      <c r="D13" s="79">
        <v>1</v>
      </c>
    </row>
    <row r="14" spans="1:4" ht="31.2" x14ac:dyDescent="0.3">
      <c r="A14" s="83" t="s">
        <v>12</v>
      </c>
      <c r="B14" s="82">
        <v>9901.93</v>
      </c>
      <c r="C14" s="82">
        <v>19803.86</v>
      </c>
      <c r="D14" s="79">
        <v>1</v>
      </c>
    </row>
    <row r="15" spans="1:4" ht="15.6" x14ac:dyDescent="0.3">
      <c r="A15" s="83" t="s">
        <v>13</v>
      </c>
      <c r="B15" s="97">
        <v>9901.93</v>
      </c>
      <c r="C15" s="82">
        <v>19803.86</v>
      </c>
      <c r="D15" s="79">
        <v>1</v>
      </c>
    </row>
    <row r="16" spans="1:4" ht="15.6" x14ac:dyDescent="0.3">
      <c r="A16" s="83" t="s">
        <v>14</v>
      </c>
      <c r="B16" s="97">
        <v>9901.93</v>
      </c>
      <c r="C16" s="82">
        <v>14852.89</v>
      </c>
      <c r="D16" s="79">
        <v>0</v>
      </c>
    </row>
    <row r="17" spans="1:4" ht="15.6" x14ac:dyDescent="0.3">
      <c r="A17" s="81" t="s">
        <v>111</v>
      </c>
      <c r="B17" s="97">
        <v>9682.1</v>
      </c>
      <c r="C17" s="82">
        <v>16766.259999999998</v>
      </c>
      <c r="D17" s="79">
        <v>0</v>
      </c>
    </row>
    <row r="18" spans="1:4" ht="15.6" x14ac:dyDescent="0.3">
      <c r="A18" s="86" t="s">
        <v>94</v>
      </c>
      <c r="B18" s="97">
        <v>9524.59</v>
      </c>
      <c r="C18" s="82">
        <v>16493.509999999998</v>
      </c>
      <c r="D18" s="79">
        <v>0</v>
      </c>
    </row>
    <row r="19" spans="1:4" ht="15.6" x14ac:dyDescent="0.3">
      <c r="A19" s="84" t="s">
        <v>15</v>
      </c>
      <c r="B19" s="97">
        <v>8766.7900000000009</v>
      </c>
      <c r="C19" s="82">
        <v>15181.24</v>
      </c>
      <c r="D19" s="85">
        <v>2</v>
      </c>
    </row>
    <row r="20" spans="1:4" ht="15.6" x14ac:dyDescent="0.3">
      <c r="A20" s="86" t="s">
        <v>16</v>
      </c>
      <c r="B20" s="97">
        <v>8655.34</v>
      </c>
      <c r="C20" s="82">
        <v>14988.25</v>
      </c>
      <c r="D20" s="85">
        <v>1</v>
      </c>
    </row>
    <row r="21" spans="1:4" ht="15.6" x14ac:dyDescent="0.3">
      <c r="A21" s="86" t="s">
        <v>17</v>
      </c>
      <c r="B21" s="97">
        <v>7867.81</v>
      </c>
      <c r="C21" s="82">
        <v>13624.5</v>
      </c>
      <c r="D21" s="85">
        <v>5</v>
      </c>
    </row>
    <row r="22" spans="1:4" ht="15.6" x14ac:dyDescent="0.3">
      <c r="A22" s="76" t="s">
        <v>18</v>
      </c>
      <c r="B22" s="97">
        <v>7426.45</v>
      </c>
      <c r="C22" s="82">
        <v>12377.41</v>
      </c>
      <c r="D22" s="79">
        <v>2</v>
      </c>
    </row>
    <row r="23" spans="1:4" ht="15.6" x14ac:dyDescent="0.3">
      <c r="A23" s="87" t="s">
        <v>19</v>
      </c>
      <c r="B23" s="97">
        <v>7151.6</v>
      </c>
      <c r="C23" s="82">
        <v>12384.26</v>
      </c>
      <c r="D23" s="85">
        <v>22</v>
      </c>
    </row>
    <row r="24" spans="1:4" ht="15.6" x14ac:dyDescent="0.3">
      <c r="A24" s="87" t="s">
        <v>20</v>
      </c>
      <c r="B24" s="97">
        <v>6807.58</v>
      </c>
      <c r="C24" s="82">
        <v>11139.67</v>
      </c>
      <c r="D24" s="79">
        <v>0</v>
      </c>
    </row>
    <row r="25" spans="1:4" ht="62.4" x14ac:dyDescent="0.3">
      <c r="A25" s="88" t="s">
        <v>21</v>
      </c>
      <c r="B25" s="82">
        <v>5943.58</v>
      </c>
      <c r="C25" s="82">
        <v>10292.36</v>
      </c>
      <c r="D25" s="89">
        <v>15</v>
      </c>
    </row>
    <row r="26" spans="1:4" ht="15.6" x14ac:dyDescent="0.3">
      <c r="A26" s="81" t="s">
        <v>22</v>
      </c>
      <c r="B26" s="97">
        <v>4950.96</v>
      </c>
      <c r="C26" s="82">
        <v>12377.41</v>
      </c>
      <c r="D26" s="79">
        <v>4</v>
      </c>
    </row>
    <row r="27" spans="1:4" ht="15.6" x14ac:dyDescent="0.3">
      <c r="A27" s="81" t="s">
        <v>23</v>
      </c>
      <c r="B27" s="97">
        <v>4950.96</v>
      </c>
      <c r="C27" s="82">
        <v>9901.93</v>
      </c>
      <c r="D27" s="79">
        <v>4</v>
      </c>
    </row>
    <row r="28" spans="1:4" ht="15.6" x14ac:dyDescent="0.3">
      <c r="A28" s="81" t="s">
        <v>24</v>
      </c>
      <c r="B28" s="97">
        <v>4950.96</v>
      </c>
      <c r="C28" s="82">
        <v>8664.19</v>
      </c>
      <c r="D28" s="79">
        <v>16</v>
      </c>
    </row>
    <row r="29" spans="1:4" ht="15.6" x14ac:dyDescent="0.3">
      <c r="A29" s="81" t="s">
        <v>25</v>
      </c>
      <c r="B29" s="97">
        <v>4950.96</v>
      </c>
      <c r="C29" s="82">
        <v>8664</v>
      </c>
      <c r="D29" s="79">
        <v>3</v>
      </c>
    </row>
    <row r="30" spans="1:4" ht="31.2" x14ac:dyDescent="0.3">
      <c r="A30" s="88" t="s">
        <v>26</v>
      </c>
      <c r="B30" s="82">
        <v>4754.8599999999997</v>
      </c>
      <c r="C30" s="82">
        <v>8233.8799999999992</v>
      </c>
      <c r="D30" s="89">
        <v>13</v>
      </c>
    </row>
    <row r="31" spans="1:4" ht="15.6" x14ac:dyDescent="0.3">
      <c r="A31" s="83" t="s">
        <v>27</v>
      </c>
      <c r="B31" s="97">
        <v>4455.87</v>
      </c>
      <c r="C31" s="82">
        <v>6436.25</v>
      </c>
      <c r="D31" s="79">
        <v>5</v>
      </c>
    </row>
    <row r="32" spans="1:4" ht="15.6" x14ac:dyDescent="0.3">
      <c r="A32" s="83" t="s">
        <v>28</v>
      </c>
      <c r="B32" s="97">
        <v>3713.22</v>
      </c>
      <c r="C32" s="82">
        <v>8664.19</v>
      </c>
      <c r="D32" s="79">
        <v>0</v>
      </c>
    </row>
    <row r="33" spans="1:4" ht="78" x14ac:dyDescent="0.3">
      <c r="A33" s="88" t="s">
        <v>29</v>
      </c>
      <c r="B33" s="82">
        <v>4145.6400000000003</v>
      </c>
      <c r="C33" s="82">
        <v>7178.91</v>
      </c>
      <c r="D33" s="89">
        <v>31</v>
      </c>
    </row>
    <row r="34" spans="1:4" ht="46.8" x14ac:dyDescent="0.3">
      <c r="A34" s="76" t="s">
        <v>30</v>
      </c>
      <c r="B34" s="82">
        <v>3542.37</v>
      </c>
      <c r="C34" s="82">
        <v>6134.24</v>
      </c>
      <c r="D34" s="89">
        <v>31</v>
      </c>
    </row>
    <row r="35" spans="1:4" ht="31.2" x14ac:dyDescent="0.3">
      <c r="A35" s="76" t="s">
        <v>31</v>
      </c>
      <c r="B35" s="82">
        <v>3074.29</v>
      </c>
      <c r="C35" s="82">
        <v>5323.68</v>
      </c>
      <c r="D35" s="89">
        <v>15</v>
      </c>
    </row>
    <row r="36" spans="1:4" ht="15.6" x14ac:dyDescent="0.3">
      <c r="A36" s="83" t="s">
        <v>32</v>
      </c>
      <c r="B36" s="97">
        <v>2723.03</v>
      </c>
      <c r="C36" s="82">
        <v>4703.42</v>
      </c>
      <c r="D36" s="79">
        <v>1</v>
      </c>
    </row>
    <row r="37" spans="1:4" ht="15.6" x14ac:dyDescent="0.3">
      <c r="A37" s="83" t="s">
        <v>33</v>
      </c>
      <c r="B37" s="97">
        <v>2927.77</v>
      </c>
      <c r="C37" s="82">
        <v>2927.77</v>
      </c>
      <c r="D37" s="85">
        <v>1</v>
      </c>
    </row>
    <row r="38" spans="1:4" ht="15.6" x14ac:dyDescent="0.3">
      <c r="A38" s="83" t="s">
        <v>34</v>
      </c>
      <c r="B38" s="97">
        <v>2475.48</v>
      </c>
      <c r="C38" s="82">
        <v>7426.45</v>
      </c>
      <c r="D38" s="79">
        <v>2</v>
      </c>
    </row>
    <row r="39" spans="1:4" ht="15.6" x14ac:dyDescent="0.3">
      <c r="A39" s="83" t="s">
        <v>35</v>
      </c>
      <c r="B39" s="97">
        <v>2475.48</v>
      </c>
      <c r="C39" s="82">
        <v>6188.71</v>
      </c>
      <c r="D39" s="79">
        <v>4</v>
      </c>
    </row>
    <row r="40" spans="1:4" ht="15.6" x14ac:dyDescent="0.3">
      <c r="A40" s="83" t="s">
        <v>36</v>
      </c>
      <c r="B40" s="97">
        <v>2475.48</v>
      </c>
      <c r="C40" s="97">
        <v>2475.48</v>
      </c>
      <c r="D40" s="79">
        <v>1</v>
      </c>
    </row>
    <row r="41" spans="1:4" ht="15.6" x14ac:dyDescent="0.3">
      <c r="A41" s="86" t="s">
        <v>37</v>
      </c>
      <c r="B41" s="97">
        <v>2592.87</v>
      </c>
      <c r="C41" s="82">
        <v>4490.01</v>
      </c>
      <c r="D41" s="85">
        <v>14</v>
      </c>
    </row>
    <row r="42" spans="1:4" ht="31.2" x14ac:dyDescent="0.3">
      <c r="A42" s="76" t="s">
        <v>38</v>
      </c>
      <c r="B42" s="82">
        <v>2213.9499999999998</v>
      </c>
      <c r="C42" s="82">
        <v>3833.85</v>
      </c>
      <c r="D42" s="89">
        <v>42</v>
      </c>
    </row>
    <row r="43" spans="1:4" ht="31.2" x14ac:dyDescent="0.3">
      <c r="A43" s="76" t="s">
        <v>104</v>
      </c>
      <c r="B43" s="82">
        <v>1664.18</v>
      </c>
      <c r="C43" s="82">
        <v>2881.82</v>
      </c>
      <c r="D43" s="89">
        <v>2</v>
      </c>
    </row>
    <row r="44" spans="1:4" ht="31.2" x14ac:dyDescent="0.3">
      <c r="A44" s="76" t="s">
        <v>39</v>
      </c>
      <c r="B44" s="82">
        <v>1329.88</v>
      </c>
      <c r="C44" s="82">
        <v>2302.92</v>
      </c>
      <c r="D44" s="89">
        <v>5</v>
      </c>
    </row>
    <row r="45" spans="1:4" ht="15.6" x14ac:dyDescent="0.3">
      <c r="A45" s="83" t="s">
        <v>40</v>
      </c>
      <c r="B45" s="97">
        <v>1242.5999999999999</v>
      </c>
      <c r="C45" s="82">
        <v>2151.7800000000002</v>
      </c>
      <c r="D45" s="85">
        <v>8</v>
      </c>
    </row>
    <row r="46" spans="1:4" ht="15.6" x14ac:dyDescent="0.3">
      <c r="A46" s="83" t="s">
        <v>41</v>
      </c>
      <c r="B46" s="97">
        <v>500.62</v>
      </c>
      <c r="C46" s="82">
        <v>2382.5700000000002</v>
      </c>
      <c r="D46" s="85">
        <v>0</v>
      </c>
    </row>
    <row r="47" spans="1:4" ht="15.6" x14ac:dyDescent="0.3">
      <c r="A47" s="83" t="s">
        <v>42</v>
      </c>
      <c r="B47" s="97">
        <v>500.62</v>
      </c>
      <c r="C47" s="82">
        <v>2382.5700000000002</v>
      </c>
      <c r="D47" s="85">
        <v>0</v>
      </c>
    </row>
    <row r="48" spans="1:4" ht="15.6" x14ac:dyDescent="0.3">
      <c r="A48" s="83" t="s">
        <v>43</v>
      </c>
      <c r="B48" s="97">
        <v>21.8</v>
      </c>
      <c r="C48" s="82">
        <v>21.8</v>
      </c>
      <c r="D48" s="85">
        <v>49</v>
      </c>
    </row>
    <row r="49" spans="1:7" ht="15.6" x14ac:dyDescent="0.3">
      <c r="D49" s="90"/>
      <c r="G49" s="94"/>
    </row>
    <row r="50" spans="1:7" ht="15.6" x14ac:dyDescent="0.3">
      <c r="A50" s="91" t="s">
        <v>44</v>
      </c>
      <c r="B50" s="92"/>
      <c r="C50" s="92"/>
      <c r="D50" s="93"/>
    </row>
    <row r="51" spans="1:7" ht="15.6" x14ac:dyDescent="0.3">
      <c r="A51" s="99" t="s">
        <v>45</v>
      </c>
      <c r="B51" s="105"/>
      <c r="C51" s="105"/>
      <c r="D51" s="105"/>
    </row>
    <row r="52" spans="1:7" ht="15.6" x14ac:dyDescent="0.3">
      <c r="A52" s="100" t="s">
        <v>116</v>
      </c>
      <c r="B52" s="103"/>
      <c r="C52" s="103"/>
      <c r="D52" s="103"/>
    </row>
    <row r="53" spans="1:7" ht="15.6" x14ac:dyDescent="0.3">
      <c r="A53" s="104" t="s">
        <v>46</v>
      </c>
      <c r="B53" s="104"/>
      <c r="C53" s="104"/>
      <c r="D53" s="104"/>
    </row>
    <row r="54" spans="1:7" ht="15.6" x14ac:dyDescent="0.3">
      <c r="A54" s="104" t="s">
        <v>47</v>
      </c>
      <c r="B54" s="104"/>
      <c r="C54" s="104"/>
      <c r="D54" s="104"/>
    </row>
    <row r="55" spans="1:7" ht="15.6" x14ac:dyDescent="0.3">
      <c r="A55" s="100" t="s">
        <v>48</v>
      </c>
      <c r="B55" s="103"/>
      <c r="C55" s="103"/>
      <c r="D55" s="103"/>
    </row>
    <row r="56" spans="1:7" ht="18" customHeight="1" x14ac:dyDescent="0.3">
      <c r="A56" s="99" t="s">
        <v>49</v>
      </c>
      <c r="B56" s="99"/>
      <c r="C56" s="99"/>
      <c r="D56" s="99"/>
    </row>
    <row r="57" spans="1:7" ht="15.6" x14ac:dyDescent="0.3">
      <c r="A57" s="100" t="s">
        <v>50</v>
      </c>
      <c r="B57" s="100"/>
      <c r="C57" s="100"/>
      <c r="D57" s="100"/>
    </row>
    <row r="58" spans="1:7" ht="15.6" x14ac:dyDescent="0.3">
      <c r="A58" s="99" t="s">
        <v>51</v>
      </c>
      <c r="B58" s="99"/>
      <c r="C58" s="99"/>
      <c r="D58" s="99"/>
    </row>
    <row r="59" spans="1:7" ht="15.6" x14ac:dyDescent="0.3">
      <c r="A59" s="100" t="s">
        <v>52</v>
      </c>
      <c r="B59" s="100"/>
      <c r="C59" s="100"/>
      <c r="D59" s="100"/>
    </row>
    <row r="60" spans="1:7" ht="15.6" x14ac:dyDescent="0.3">
      <c r="A60" s="100" t="s">
        <v>53</v>
      </c>
      <c r="B60" s="100"/>
      <c r="C60" s="100"/>
      <c r="D60" s="100"/>
    </row>
    <row r="61" spans="1:7" ht="15.6" x14ac:dyDescent="0.3">
      <c r="A61" s="100" t="s">
        <v>54</v>
      </c>
      <c r="B61" s="100"/>
      <c r="C61" s="100"/>
      <c r="D61" s="100"/>
    </row>
    <row r="62" spans="1:7" ht="46.2" customHeight="1" x14ac:dyDescent="0.3">
      <c r="A62" s="98" t="s">
        <v>55</v>
      </c>
      <c r="B62" s="98"/>
      <c r="C62" s="98"/>
      <c r="D62" s="98"/>
    </row>
    <row r="63" spans="1:7" ht="15.6" x14ac:dyDescent="0.3">
      <c r="A63" s="101" t="s">
        <v>113</v>
      </c>
      <c r="B63" s="101"/>
      <c r="C63" s="101"/>
      <c r="D63" s="101"/>
    </row>
    <row r="64" spans="1:7" ht="15.6" x14ac:dyDescent="0.3">
      <c r="A64" s="101" t="s">
        <v>114</v>
      </c>
      <c r="B64" s="101"/>
      <c r="C64" s="101"/>
      <c r="D64" s="101"/>
    </row>
    <row r="65" spans="1:4" ht="15.6" x14ac:dyDescent="0.3">
      <c r="D65" s="94"/>
    </row>
    <row r="66" spans="1:4" ht="15.6" x14ac:dyDescent="0.3">
      <c r="A66" s="95" t="s">
        <v>56</v>
      </c>
      <c r="D66" s="94"/>
    </row>
    <row r="67" spans="1:4" ht="15.9" customHeight="1" x14ac:dyDescent="0.3">
      <c r="A67" s="95" t="s">
        <v>112</v>
      </c>
      <c r="D67" s="94"/>
    </row>
  </sheetData>
  <mergeCells count="17">
    <mergeCell ref="A1:D1"/>
    <mergeCell ref="A2:D2"/>
    <mergeCell ref="A55:D55"/>
    <mergeCell ref="A53:D53"/>
    <mergeCell ref="A51:D51"/>
    <mergeCell ref="A52:D52"/>
    <mergeCell ref="A3:D3"/>
    <mergeCell ref="A54:D54"/>
    <mergeCell ref="A62:D62"/>
    <mergeCell ref="A56:D56"/>
    <mergeCell ref="A57:D57"/>
    <mergeCell ref="A59:D59"/>
    <mergeCell ref="A64:D64"/>
    <mergeCell ref="A63:D63"/>
    <mergeCell ref="A61:D61"/>
    <mergeCell ref="A60:D60"/>
    <mergeCell ref="A58:D58"/>
  </mergeCells>
  <phoneticPr fontId="2" type="noConversion"/>
  <pageMargins left="0.98425196850393704" right="0.78740157480314965" top="0.39370078740157483" bottom="0.39370078740157483" header="0.27559055118110237" footer="0.51181102362204722"/>
  <pageSetup paperSize="9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B33" sqref="B33:C33"/>
    </sheetView>
  </sheetViews>
  <sheetFormatPr defaultRowHeight="13.2" x14ac:dyDescent="0.25"/>
  <cols>
    <col min="1" max="1" width="42.44140625" customWidth="1"/>
    <col min="2" max="2" width="10.5546875" bestFit="1" customWidth="1"/>
    <col min="3" max="3" width="8.109375" bestFit="1" customWidth="1"/>
    <col min="4" max="4" width="10.5546875" bestFit="1" customWidth="1"/>
    <col min="5" max="5" width="7.109375" bestFit="1" customWidth="1"/>
    <col min="6" max="6" width="10.5546875" bestFit="1" customWidth="1"/>
    <col min="7" max="7" width="7.109375" bestFit="1" customWidth="1"/>
    <col min="8" max="8" width="9.5546875" bestFit="1" customWidth="1"/>
    <col min="9" max="9" width="7.109375" bestFit="1" customWidth="1"/>
    <col min="10" max="10" width="10.5546875" bestFit="1" customWidth="1"/>
  </cols>
  <sheetData>
    <row r="1" spans="1:11" ht="14.4" x14ac:dyDescent="0.3">
      <c r="A1" s="110" t="s">
        <v>57</v>
      </c>
      <c r="B1" s="112" t="s">
        <v>58</v>
      </c>
      <c r="C1" s="112"/>
      <c r="D1" s="112" t="s">
        <v>59</v>
      </c>
      <c r="E1" s="112"/>
      <c r="F1" s="112" t="s">
        <v>60</v>
      </c>
      <c r="G1" s="112"/>
      <c r="H1" s="112" t="s">
        <v>61</v>
      </c>
      <c r="I1" s="112"/>
      <c r="J1" s="107" t="s">
        <v>62</v>
      </c>
      <c r="K1" s="108"/>
    </row>
    <row r="2" spans="1:11" ht="14.4" x14ac:dyDescent="0.3">
      <c r="A2" s="111"/>
      <c r="B2" s="71" t="s">
        <v>63</v>
      </c>
      <c r="C2" s="71" t="s">
        <v>64</v>
      </c>
      <c r="D2" s="71" t="s">
        <v>63</v>
      </c>
      <c r="E2" s="71" t="s">
        <v>64</v>
      </c>
      <c r="F2" s="71" t="s">
        <v>63</v>
      </c>
      <c r="G2" s="71" t="s">
        <v>64</v>
      </c>
      <c r="H2" s="71" t="s">
        <v>63</v>
      </c>
      <c r="I2" s="71" t="s">
        <v>64</v>
      </c>
      <c r="J2" s="10" t="s">
        <v>63</v>
      </c>
      <c r="K2" s="11" t="s">
        <v>64</v>
      </c>
    </row>
    <row r="3" spans="1:11" ht="14.4" x14ac:dyDescent="0.25">
      <c r="A3" s="12" t="s">
        <v>6</v>
      </c>
      <c r="B3" s="13">
        <v>21027.99</v>
      </c>
      <c r="C3" s="14">
        <v>1</v>
      </c>
      <c r="D3" s="13">
        <v>0</v>
      </c>
      <c r="E3" s="15">
        <v>0</v>
      </c>
      <c r="F3" s="16">
        <v>0</v>
      </c>
      <c r="G3" s="16">
        <v>0</v>
      </c>
      <c r="H3" s="17">
        <v>0</v>
      </c>
      <c r="I3" s="16">
        <v>0</v>
      </c>
      <c r="J3" s="17" t="s">
        <v>65</v>
      </c>
      <c r="K3" s="18" t="s">
        <v>65</v>
      </c>
    </row>
    <row r="4" spans="1:11" ht="14.4" x14ac:dyDescent="0.3">
      <c r="A4" s="19"/>
      <c r="B4" s="13"/>
      <c r="C4" s="14"/>
      <c r="D4" s="13"/>
      <c r="E4" s="20"/>
      <c r="F4" s="21"/>
      <c r="G4" s="21"/>
      <c r="H4" s="13"/>
      <c r="I4" s="21"/>
      <c r="J4" s="17"/>
      <c r="K4" s="18"/>
    </row>
    <row r="5" spans="1:11" ht="14.4" x14ac:dyDescent="0.25">
      <c r="A5" s="12" t="s">
        <v>66</v>
      </c>
      <c r="B5" s="13">
        <f>B3*C5</f>
        <v>17873.791499999999</v>
      </c>
      <c r="C5" s="14">
        <v>0.85</v>
      </c>
      <c r="D5" s="13">
        <v>0</v>
      </c>
      <c r="E5" s="15">
        <v>0</v>
      </c>
      <c r="F5" s="16">
        <v>0</v>
      </c>
      <c r="G5" s="16">
        <v>0</v>
      </c>
      <c r="H5" s="13">
        <v>0</v>
      </c>
      <c r="I5" s="16">
        <v>0</v>
      </c>
      <c r="J5" s="17" t="s">
        <v>65</v>
      </c>
      <c r="K5" s="18" t="s">
        <v>65</v>
      </c>
    </row>
    <row r="6" spans="1:11" ht="14.4" x14ac:dyDescent="0.3">
      <c r="A6" s="19"/>
      <c r="B6" s="13"/>
      <c r="C6" s="14"/>
      <c r="D6" s="13"/>
      <c r="E6" s="15"/>
      <c r="F6" s="16"/>
      <c r="G6" s="16"/>
      <c r="H6" s="13"/>
      <c r="I6" s="16"/>
      <c r="J6" s="17"/>
      <c r="K6" s="18"/>
    </row>
    <row r="7" spans="1:11" ht="43.2" x14ac:dyDescent="0.25">
      <c r="A7" s="22" t="s">
        <v>67</v>
      </c>
      <c r="B7" s="13">
        <f>B3*C7</f>
        <v>8411.1960000000017</v>
      </c>
      <c r="C7" s="14">
        <v>0.4</v>
      </c>
      <c r="D7" s="13">
        <f>$B$8*E7</f>
        <v>0</v>
      </c>
      <c r="E7" s="14">
        <v>0.5</v>
      </c>
      <c r="F7" s="13">
        <f>$B$8*G7</f>
        <v>0</v>
      </c>
      <c r="G7" s="14">
        <v>0.6</v>
      </c>
      <c r="H7" s="13">
        <f>$B$8*I7</f>
        <v>0</v>
      </c>
      <c r="I7" s="14">
        <v>0.7</v>
      </c>
      <c r="J7" s="23">
        <v>16822.400000000001</v>
      </c>
      <c r="K7" s="24">
        <v>0.8</v>
      </c>
    </row>
    <row r="8" spans="1:11" ht="14.4" x14ac:dyDescent="0.3">
      <c r="A8" s="25"/>
      <c r="B8" s="26"/>
      <c r="C8" s="27"/>
      <c r="D8" s="27"/>
      <c r="E8" s="27"/>
      <c r="F8" s="27"/>
      <c r="G8" s="28"/>
      <c r="H8" s="29"/>
      <c r="I8" s="28"/>
      <c r="J8" s="29"/>
      <c r="K8" s="30"/>
    </row>
    <row r="9" spans="1:11" ht="28.8" x14ac:dyDescent="0.25">
      <c r="A9" s="22" t="s">
        <v>68</v>
      </c>
      <c r="B9" s="13">
        <v>6308.39</v>
      </c>
      <c r="C9" s="14">
        <v>0.3</v>
      </c>
      <c r="D9" s="13">
        <f>B3*E9</f>
        <v>7359.7965000000004</v>
      </c>
      <c r="E9" s="14">
        <v>0.35</v>
      </c>
      <c r="F9" s="13">
        <f>B3*G9</f>
        <v>8411.1960000000017</v>
      </c>
      <c r="G9" s="14">
        <v>0.4</v>
      </c>
      <c r="H9" s="13">
        <f>B3*I9</f>
        <v>9462.5955000000013</v>
      </c>
      <c r="I9" s="14">
        <v>0.45</v>
      </c>
      <c r="J9" s="23">
        <f>B3*K9</f>
        <v>10513.995000000001</v>
      </c>
      <c r="K9" s="24">
        <v>0.5</v>
      </c>
    </row>
    <row r="10" spans="1:11" ht="14.4" x14ac:dyDescent="0.3">
      <c r="A10" s="25"/>
      <c r="B10" s="26"/>
      <c r="C10" s="27"/>
      <c r="D10" s="27"/>
      <c r="E10" s="27"/>
      <c r="F10" s="27"/>
      <c r="G10" s="28"/>
      <c r="H10" s="29"/>
      <c r="I10" s="28"/>
      <c r="J10" s="29"/>
      <c r="K10" s="30"/>
    </row>
    <row r="11" spans="1:11" ht="14.4" x14ac:dyDescent="0.25">
      <c r="A11" s="12" t="s">
        <v>22</v>
      </c>
      <c r="B11" s="13">
        <v>4205.59</v>
      </c>
      <c r="C11" s="14">
        <v>0.2</v>
      </c>
      <c r="D11" s="13">
        <v>5256.99</v>
      </c>
      <c r="E11" s="14">
        <v>0.25</v>
      </c>
      <c r="F11" s="13">
        <v>6308.39</v>
      </c>
      <c r="G11" s="14">
        <v>0.3</v>
      </c>
      <c r="H11" s="13">
        <f>B3*I11</f>
        <v>7359.7965000000004</v>
      </c>
      <c r="I11" s="14">
        <v>0.35</v>
      </c>
      <c r="J11" s="23">
        <f>B3*K11</f>
        <v>10513.995000000001</v>
      </c>
      <c r="K11" s="24">
        <v>0.5</v>
      </c>
    </row>
    <row r="12" spans="1:11" ht="14.4" x14ac:dyDescent="0.3">
      <c r="A12" s="19"/>
      <c r="B12" s="13"/>
      <c r="C12" s="14"/>
      <c r="D12" s="13"/>
      <c r="E12" s="14"/>
      <c r="F12" s="13"/>
      <c r="G12" s="14"/>
      <c r="H12" s="13"/>
      <c r="I12" s="14"/>
      <c r="J12" s="13"/>
      <c r="K12" s="24"/>
    </row>
    <row r="13" spans="1:11" ht="14.4" x14ac:dyDescent="0.25">
      <c r="A13" s="22" t="s">
        <v>24</v>
      </c>
      <c r="B13" s="13">
        <v>4205.59</v>
      </c>
      <c r="C13" s="14">
        <v>0.2</v>
      </c>
      <c r="D13" s="13">
        <v>5256.99</v>
      </c>
      <c r="E13" s="14">
        <v>0.25</v>
      </c>
      <c r="F13" s="13">
        <v>5782.69</v>
      </c>
      <c r="G13" s="14">
        <v>0.27500000000000002</v>
      </c>
      <c r="H13" s="13">
        <v>6308.39</v>
      </c>
      <c r="I13" s="14">
        <v>0.3</v>
      </c>
      <c r="J13" s="23">
        <f>B3*K13</f>
        <v>7359.7965000000004</v>
      </c>
      <c r="K13" s="24">
        <v>0.35</v>
      </c>
    </row>
    <row r="14" spans="1:11" ht="14.4" x14ac:dyDescent="0.3">
      <c r="A14" s="25"/>
      <c r="B14" s="26"/>
      <c r="C14" s="27"/>
      <c r="D14" s="27"/>
      <c r="E14" s="27"/>
      <c r="F14" s="27"/>
      <c r="G14" s="28"/>
      <c r="H14" s="29"/>
      <c r="I14" s="28"/>
      <c r="J14" s="29"/>
      <c r="K14" s="30"/>
    </row>
    <row r="15" spans="1:11" ht="14.4" x14ac:dyDescent="0.25">
      <c r="A15" s="12" t="s">
        <v>69</v>
      </c>
      <c r="B15" s="13">
        <f>B3*C15</f>
        <v>3154.1985</v>
      </c>
      <c r="C15" s="14">
        <v>0.15</v>
      </c>
      <c r="D15" s="13">
        <v>4205.59</v>
      </c>
      <c r="E15" s="14">
        <v>0.2</v>
      </c>
      <c r="F15" s="13">
        <v>5256.99</v>
      </c>
      <c r="G15" s="14">
        <v>0.25</v>
      </c>
      <c r="H15" s="13">
        <v>6308.39</v>
      </c>
      <c r="I15" s="14">
        <v>0.3</v>
      </c>
      <c r="J15" s="23">
        <f>B3*K15</f>
        <v>7359.7965000000004</v>
      </c>
      <c r="K15" s="24">
        <v>0.35</v>
      </c>
    </row>
    <row r="16" spans="1:11" ht="14.4" x14ac:dyDescent="0.3">
      <c r="A16" s="19"/>
      <c r="B16" s="13"/>
      <c r="C16" s="14"/>
      <c r="D16" s="13"/>
      <c r="E16" s="14"/>
      <c r="F16" s="13"/>
      <c r="G16" s="14"/>
      <c r="H16" s="13"/>
      <c r="I16" s="14"/>
      <c r="J16" s="23"/>
      <c r="K16" s="24"/>
    </row>
    <row r="17" spans="1:11" ht="14.4" x14ac:dyDescent="0.3">
      <c r="A17" s="12" t="s">
        <v>70</v>
      </c>
      <c r="B17" s="31">
        <f>B3*C17</f>
        <v>3785.0382</v>
      </c>
      <c r="C17" s="32">
        <v>0.18</v>
      </c>
      <c r="D17" s="31">
        <v>4205.59</v>
      </c>
      <c r="E17" s="32">
        <v>0.2</v>
      </c>
      <c r="F17" s="31">
        <f>B3*G17</f>
        <v>4626.1578</v>
      </c>
      <c r="G17" s="32">
        <v>0.22</v>
      </c>
      <c r="H17" s="31">
        <f>B3*I17</f>
        <v>5046.7175999999999</v>
      </c>
      <c r="I17" s="32">
        <v>0.24</v>
      </c>
      <c r="J17" s="31">
        <f>B3*K17</f>
        <v>5467.2774000000009</v>
      </c>
      <c r="K17" s="33">
        <v>0.26</v>
      </c>
    </row>
    <row r="18" spans="1:11" ht="14.4" x14ac:dyDescent="0.3">
      <c r="A18" s="25"/>
      <c r="B18" s="26"/>
      <c r="C18" s="27"/>
      <c r="D18" s="27"/>
      <c r="E18" s="27"/>
      <c r="F18" s="27"/>
      <c r="G18" s="28"/>
      <c r="H18" s="29"/>
      <c r="I18" s="28"/>
      <c r="J18" s="29"/>
      <c r="K18" s="30"/>
    </row>
    <row r="19" spans="1:11" ht="14.4" x14ac:dyDescent="0.3">
      <c r="A19" s="12" t="s">
        <v>71</v>
      </c>
      <c r="B19" s="31">
        <v>2313.0700000000002</v>
      </c>
      <c r="C19" s="32">
        <v>0.11</v>
      </c>
      <c r="D19" s="31">
        <f>B3*E19</f>
        <v>2733.6387000000004</v>
      </c>
      <c r="E19" s="32">
        <v>0.13</v>
      </c>
      <c r="F19" s="31">
        <f>B3*G19</f>
        <v>3154.1985</v>
      </c>
      <c r="G19" s="32">
        <v>0.15</v>
      </c>
      <c r="H19" s="31">
        <v>3574.75</v>
      </c>
      <c r="I19" s="32">
        <v>0.17</v>
      </c>
      <c r="J19" s="31">
        <f>B3*K19</f>
        <v>3995.3181000000004</v>
      </c>
      <c r="K19" s="33">
        <v>0.19</v>
      </c>
    </row>
    <row r="20" spans="1:11" ht="14.4" x14ac:dyDescent="0.3">
      <c r="A20" s="25"/>
      <c r="B20" s="26"/>
      <c r="C20" s="27"/>
      <c r="D20" s="27"/>
      <c r="E20" s="27"/>
      <c r="F20" s="27"/>
      <c r="G20" s="28"/>
      <c r="H20" s="29"/>
      <c r="I20" s="28"/>
      <c r="J20" s="29"/>
      <c r="K20" s="30"/>
    </row>
    <row r="21" spans="1:11" ht="14.4" x14ac:dyDescent="0.25">
      <c r="A21" s="12" t="s">
        <v>34</v>
      </c>
      <c r="B21" s="13">
        <f>B3*C21</f>
        <v>2102.7990000000004</v>
      </c>
      <c r="C21" s="14">
        <v>0.1</v>
      </c>
      <c r="D21" s="13">
        <f>B3*E21</f>
        <v>3154.1985</v>
      </c>
      <c r="E21" s="14">
        <v>0.15</v>
      </c>
      <c r="F21" s="13">
        <v>4205.59</v>
      </c>
      <c r="G21" s="14">
        <v>0.2</v>
      </c>
      <c r="H21" s="13">
        <v>5256.99</v>
      </c>
      <c r="I21" s="14">
        <v>0.25</v>
      </c>
      <c r="J21" s="13">
        <v>6308.39</v>
      </c>
      <c r="K21" s="24">
        <v>0.3</v>
      </c>
    </row>
    <row r="22" spans="1:11" ht="14.4" x14ac:dyDescent="0.3">
      <c r="A22" s="19"/>
      <c r="B22" s="13"/>
      <c r="C22" s="14"/>
      <c r="D22" s="13"/>
      <c r="E22" s="20"/>
      <c r="F22" s="13"/>
      <c r="G22" s="21"/>
      <c r="H22" s="13"/>
      <c r="I22" s="21"/>
      <c r="J22" s="13"/>
      <c r="K22" s="18"/>
    </row>
    <row r="23" spans="1:11" ht="14.4" x14ac:dyDescent="0.25">
      <c r="A23" s="12" t="s">
        <v>72</v>
      </c>
      <c r="B23" s="13">
        <f>B3*C23</f>
        <v>2102.7990000000004</v>
      </c>
      <c r="C23" s="14">
        <v>0.1</v>
      </c>
      <c r="D23" s="13">
        <v>0</v>
      </c>
      <c r="E23" s="15">
        <v>0</v>
      </c>
      <c r="F23" s="13">
        <v>0</v>
      </c>
      <c r="G23" s="15">
        <v>0</v>
      </c>
      <c r="H23" s="13">
        <v>0</v>
      </c>
      <c r="I23" s="15">
        <v>0</v>
      </c>
      <c r="J23" s="13">
        <v>0</v>
      </c>
      <c r="K23" s="34">
        <v>0</v>
      </c>
    </row>
    <row r="24" spans="1:11" ht="14.4" x14ac:dyDescent="0.3">
      <c r="A24" s="25"/>
      <c r="B24" s="26"/>
      <c r="C24" s="27"/>
      <c r="D24" s="27"/>
      <c r="E24" s="27"/>
      <c r="F24" s="27"/>
      <c r="G24" s="28"/>
      <c r="H24" s="29"/>
      <c r="I24" s="28"/>
      <c r="J24" s="29"/>
      <c r="K24" s="30"/>
    </row>
    <row r="25" spans="1:11" ht="14.4" x14ac:dyDescent="0.25">
      <c r="A25" s="12" t="s">
        <v>73</v>
      </c>
      <c r="B25" s="13">
        <v>29490.720000000001</v>
      </c>
      <c r="C25" s="35" t="s">
        <v>65</v>
      </c>
      <c r="D25" s="13">
        <v>0</v>
      </c>
      <c r="E25" s="15">
        <v>0</v>
      </c>
      <c r="F25" s="13">
        <v>0</v>
      </c>
      <c r="G25" s="16">
        <v>0</v>
      </c>
      <c r="H25" s="17">
        <v>0</v>
      </c>
      <c r="I25" s="16">
        <v>0</v>
      </c>
      <c r="J25" s="17" t="s">
        <v>65</v>
      </c>
      <c r="K25" s="18" t="s">
        <v>65</v>
      </c>
    </row>
    <row r="26" spans="1:11" ht="14.4" x14ac:dyDescent="0.3">
      <c r="A26" s="19"/>
      <c r="B26" s="13"/>
      <c r="C26" s="35"/>
      <c r="D26" s="13"/>
      <c r="E26" s="15"/>
      <c r="F26" s="13"/>
      <c r="G26" s="15"/>
      <c r="H26" s="13"/>
      <c r="I26" s="15"/>
      <c r="J26" s="13"/>
      <c r="K26" s="34"/>
    </row>
    <row r="27" spans="1:11" ht="14.4" x14ac:dyDescent="0.25">
      <c r="A27" s="12" t="s">
        <v>74</v>
      </c>
      <c r="B27" s="13">
        <v>15512.69</v>
      </c>
      <c r="C27" s="35" t="s">
        <v>65</v>
      </c>
      <c r="D27" s="13">
        <v>17993.87</v>
      </c>
      <c r="E27" s="15">
        <v>0</v>
      </c>
      <c r="F27" s="13">
        <v>20165.78</v>
      </c>
      <c r="G27" s="16">
        <v>0</v>
      </c>
      <c r="H27" s="17">
        <v>0</v>
      </c>
      <c r="I27" s="16">
        <v>0</v>
      </c>
      <c r="J27" s="17" t="s">
        <v>65</v>
      </c>
      <c r="K27" s="18" t="s">
        <v>65</v>
      </c>
    </row>
    <row r="28" spans="1:11" ht="14.4" x14ac:dyDescent="0.25">
      <c r="A28" s="12" t="s">
        <v>75</v>
      </c>
      <c r="B28" s="13">
        <f>B27</f>
        <v>15512.69</v>
      </c>
      <c r="C28" s="35" t="s">
        <v>65</v>
      </c>
      <c r="D28" s="13">
        <f>D27</f>
        <v>17993.87</v>
      </c>
      <c r="E28" s="15">
        <v>0</v>
      </c>
      <c r="F28" s="13">
        <f>F27</f>
        <v>20165.78</v>
      </c>
      <c r="G28" s="16">
        <v>0</v>
      </c>
      <c r="H28" s="17">
        <v>0</v>
      </c>
      <c r="I28" s="16">
        <v>0</v>
      </c>
      <c r="J28" s="17" t="s">
        <v>65</v>
      </c>
      <c r="K28" s="18" t="s">
        <v>65</v>
      </c>
    </row>
    <row r="29" spans="1:11" ht="14.4" x14ac:dyDescent="0.25">
      <c r="A29" s="22" t="s">
        <v>8</v>
      </c>
      <c r="B29" s="13">
        <f>B28</f>
        <v>15512.69</v>
      </c>
      <c r="C29" s="35" t="s">
        <v>65</v>
      </c>
      <c r="D29" s="13">
        <f>D28</f>
        <v>17993.87</v>
      </c>
      <c r="E29" s="15">
        <v>0</v>
      </c>
      <c r="F29" s="13">
        <f>F28</f>
        <v>20165.78</v>
      </c>
      <c r="G29" s="16">
        <v>0</v>
      </c>
      <c r="H29" s="17">
        <v>0</v>
      </c>
      <c r="I29" s="16">
        <v>0</v>
      </c>
      <c r="J29" s="17" t="s">
        <v>65</v>
      </c>
      <c r="K29" s="18" t="s">
        <v>65</v>
      </c>
    </row>
    <row r="30" spans="1:11" ht="14.4" x14ac:dyDescent="0.3">
      <c r="A30" s="25"/>
      <c r="B30" s="26"/>
      <c r="C30" s="27"/>
      <c r="D30" s="27"/>
      <c r="E30" s="27"/>
      <c r="F30" s="27"/>
      <c r="G30" s="28"/>
      <c r="H30" s="29"/>
      <c r="I30" s="28"/>
      <c r="J30" s="29"/>
      <c r="K30" s="30"/>
    </row>
    <row r="31" spans="1:11" ht="15" thickBot="1" x14ac:dyDescent="0.3">
      <c r="A31" s="36" t="s">
        <v>76</v>
      </c>
      <c r="B31" s="37">
        <v>6062.39</v>
      </c>
      <c r="C31" s="38" t="s">
        <v>65</v>
      </c>
      <c r="D31" s="37">
        <v>9237.09</v>
      </c>
      <c r="E31" s="39">
        <v>0</v>
      </c>
      <c r="F31" s="40">
        <v>12410.61</v>
      </c>
      <c r="G31" s="41">
        <v>0</v>
      </c>
      <c r="H31" s="42">
        <v>0</v>
      </c>
      <c r="I31" s="41">
        <v>0</v>
      </c>
      <c r="J31" s="42" t="s">
        <v>65</v>
      </c>
      <c r="K31" s="43" t="s">
        <v>65</v>
      </c>
    </row>
    <row r="32" spans="1:11" ht="15" thickBot="1" x14ac:dyDescent="0.35">
      <c r="A32" s="44"/>
      <c r="B32" s="45"/>
      <c r="C32" s="46"/>
      <c r="D32" s="45"/>
      <c r="E32" s="47"/>
      <c r="F32" s="48"/>
      <c r="G32" s="49"/>
      <c r="H32" s="50"/>
      <c r="I32" s="49"/>
      <c r="J32" s="50"/>
      <c r="K32" s="51"/>
    </row>
    <row r="33" spans="1:11" ht="14.4" x14ac:dyDescent="0.3">
      <c r="A33" s="115" t="s">
        <v>77</v>
      </c>
      <c r="B33" s="112" t="s">
        <v>78</v>
      </c>
      <c r="C33" s="112"/>
      <c r="D33" s="112" t="s">
        <v>79</v>
      </c>
      <c r="E33" s="112"/>
      <c r="F33" s="112" t="s">
        <v>80</v>
      </c>
      <c r="G33" s="112"/>
      <c r="H33" s="112" t="s">
        <v>81</v>
      </c>
      <c r="I33" s="112"/>
      <c r="J33" s="112" t="s">
        <v>82</v>
      </c>
      <c r="K33" s="117"/>
    </row>
    <row r="34" spans="1:11" ht="14.4" x14ac:dyDescent="0.3">
      <c r="A34" s="116"/>
      <c r="B34" s="109" t="s">
        <v>63</v>
      </c>
      <c r="C34" s="109"/>
      <c r="D34" s="109" t="s">
        <v>63</v>
      </c>
      <c r="E34" s="109"/>
      <c r="F34" s="109" t="s">
        <v>63</v>
      </c>
      <c r="G34" s="109"/>
      <c r="H34" s="109" t="s">
        <v>63</v>
      </c>
      <c r="I34" s="109"/>
      <c r="J34" s="109" t="s">
        <v>63</v>
      </c>
      <c r="K34" s="118"/>
    </row>
    <row r="35" spans="1:11" ht="14.4" x14ac:dyDescent="0.3">
      <c r="A35" s="52" t="s">
        <v>83</v>
      </c>
      <c r="B35" s="113">
        <v>425.25</v>
      </c>
      <c r="C35" s="113"/>
      <c r="D35" s="113">
        <v>850.49</v>
      </c>
      <c r="E35" s="113"/>
      <c r="F35" s="113">
        <v>1275.74</v>
      </c>
      <c r="G35" s="113"/>
      <c r="H35" s="113">
        <v>1699.81</v>
      </c>
      <c r="I35" s="113"/>
      <c r="J35" s="113">
        <v>2125.06</v>
      </c>
      <c r="K35" s="114"/>
    </row>
    <row r="36" spans="1:11" ht="15" thickBot="1" x14ac:dyDescent="0.35">
      <c r="A36" s="53" t="s">
        <v>84</v>
      </c>
      <c r="B36" s="119">
        <f>B35</f>
        <v>425.25</v>
      </c>
      <c r="C36" s="119"/>
      <c r="D36" s="119">
        <f>D35</f>
        <v>850.49</v>
      </c>
      <c r="E36" s="119"/>
      <c r="F36" s="119">
        <f>F35</f>
        <v>1275.74</v>
      </c>
      <c r="G36" s="119"/>
      <c r="H36" s="119">
        <f>H35</f>
        <v>1699.81</v>
      </c>
      <c r="I36" s="119"/>
      <c r="J36" s="119">
        <f>J35</f>
        <v>2125.06</v>
      </c>
      <c r="K36" s="120"/>
    </row>
  </sheetData>
  <mergeCells count="27">
    <mergeCell ref="B36:C36"/>
    <mergeCell ref="D36:E36"/>
    <mergeCell ref="F36:G36"/>
    <mergeCell ref="H36:I36"/>
    <mergeCell ref="J36:K36"/>
    <mergeCell ref="J35:K35"/>
    <mergeCell ref="A33:A34"/>
    <mergeCell ref="B33:C33"/>
    <mergeCell ref="D33:E33"/>
    <mergeCell ref="F33:G33"/>
    <mergeCell ref="H33:I33"/>
    <mergeCell ref="J33:K33"/>
    <mergeCell ref="B34:C34"/>
    <mergeCell ref="D34:E34"/>
    <mergeCell ref="F34:G34"/>
    <mergeCell ref="J34:K34"/>
    <mergeCell ref="B35:C35"/>
    <mergeCell ref="D35:E35"/>
    <mergeCell ref="F35:G35"/>
    <mergeCell ref="H35:I35"/>
    <mergeCell ref="J1:K1"/>
    <mergeCell ref="H34:I34"/>
    <mergeCell ref="A1:A2"/>
    <mergeCell ref="B1:C1"/>
    <mergeCell ref="D1:E1"/>
    <mergeCell ref="F1:G1"/>
    <mergeCell ref="H1:I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workbookViewId="0">
      <selection activeCell="E1" sqref="E1:E65536"/>
    </sheetView>
  </sheetViews>
  <sheetFormatPr defaultColWidth="9.109375" defaultRowHeight="14.4" x14ac:dyDescent="0.3"/>
  <cols>
    <col min="1" max="1" width="71.44140625" style="1" bestFit="1" customWidth="1"/>
    <col min="2" max="2" width="19.5546875" style="1" bestFit="1" customWidth="1"/>
    <col min="3" max="3" width="18.33203125" style="1" bestFit="1" customWidth="1"/>
    <col min="4" max="4" width="15.44140625" style="6" customWidth="1"/>
    <col min="5" max="5" width="9.109375" style="69"/>
    <col min="6" max="16384" width="9.109375" style="1"/>
  </cols>
  <sheetData>
    <row r="1" spans="1:5" ht="20.100000000000001" customHeight="1" x14ac:dyDescent="0.3">
      <c r="A1" s="121" t="s">
        <v>0</v>
      </c>
      <c r="B1" s="121"/>
    </row>
    <row r="2" spans="1:5" ht="20.100000000000001" customHeight="1" x14ac:dyDescent="0.3">
      <c r="A2" s="121" t="s">
        <v>85</v>
      </c>
      <c r="B2" s="121"/>
      <c r="C2" s="121"/>
      <c r="D2" s="121"/>
    </row>
    <row r="3" spans="1:5" ht="20.100000000000001" customHeight="1" x14ac:dyDescent="0.3">
      <c r="C3" s="122"/>
      <c r="D3" s="122"/>
    </row>
    <row r="4" spans="1:5" s="65" customFormat="1" ht="20.100000000000001" customHeight="1" x14ac:dyDescent="0.25">
      <c r="A4" s="62" t="s">
        <v>2</v>
      </c>
      <c r="B4" s="63" t="s">
        <v>3</v>
      </c>
      <c r="C4" s="63" t="s">
        <v>4</v>
      </c>
      <c r="D4" s="64" t="s">
        <v>86</v>
      </c>
      <c r="E4" s="69"/>
    </row>
    <row r="5" spans="1:5" x14ac:dyDescent="0.3">
      <c r="A5" s="61" t="s">
        <v>87</v>
      </c>
      <c r="B5" s="60">
        <v>29491</v>
      </c>
      <c r="C5" s="60">
        <v>29491</v>
      </c>
      <c r="D5" s="55">
        <v>1</v>
      </c>
    </row>
    <row r="6" spans="1:5" ht="28.8" x14ac:dyDescent="0.3">
      <c r="A6" s="4" t="s">
        <v>88</v>
      </c>
      <c r="B6" s="8">
        <v>21028</v>
      </c>
      <c r="C6" s="8">
        <v>21028</v>
      </c>
      <c r="D6" s="55">
        <v>3</v>
      </c>
    </row>
    <row r="7" spans="1:5" ht="20.100000000000001" customHeight="1" x14ac:dyDescent="0.3">
      <c r="A7" s="2" t="s">
        <v>89</v>
      </c>
      <c r="B7" s="8">
        <v>18925</v>
      </c>
      <c r="C7" s="8">
        <v>18925</v>
      </c>
      <c r="D7" s="55">
        <v>1</v>
      </c>
    </row>
    <row r="8" spans="1:5" ht="20.100000000000001" customHeight="1" x14ac:dyDescent="0.3">
      <c r="A8" s="2" t="s">
        <v>66</v>
      </c>
      <c r="B8" s="8">
        <v>17874</v>
      </c>
      <c r="C8" s="8">
        <v>17874</v>
      </c>
      <c r="D8" s="68">
        <v>1</v>
      </c>
      <c r="E8" s="69">
        <f>2-1</f>
        <v>1</v>
      </c>
    </row>
    <row r="9" spans="1:5" x14ac:dyDescent="0.3">
      <c r="A9" s="2" t="s">
        <v>90</v>
      </c>
      <c r="B9" s="8">
        <v>15513</v>
      </c>
      <c r="C9" s="9">
        <v>20166</v>
      </c>
      <c r="D9" s="55">
        <v>1</v>
      </c>
    </row>
    <row r="10" spans="1:5" x14ac:dyDescent="0.3">
      <c r="A10" s="3" t="s">
        <v>91</v>
      </c>
      <c r="B10" s="9">
        <v>9290</v>
      </c>
      <c r="C10" s="7">
        <v>16087</v>
      </c>
      <c r="D10" s="55">
        <v>0</v>
      </c>
    </row>
    <row r="11" spans="1:5" ht="43.2" x14ac:dyDescent="0.3">
      <c r="A11" s="4" t="s">
        <v>92</v>
      </c>
      <c r="B11" s="8">
        <v>8411</v>
      </c>
      <c r="C11" s="7">
        <v>16822</v>
      </c>
      <c r="D11" s="55">
        <v>3</v>
      </c>
    </row>
    <row r="12" spans="1:5" x14ac:dyDescent="0.3">
      <c r="A12" s="3" t="s">
        <v>93</v>
      </c>
      <c r="B12" s="9">
        <v>7633</v>
      </c>
      <c r="C12" s="7">
        <v>13218</v>
      </c>
      <c r="D12" s="55">
        <v>0</v>
      </c>
    </row>
    <row r="13" spans="1:5" x14ac:dyDescent="0.3">
      <c r="A13" s="5" t="s">
        <v>94</v>
      </c>
      <c r="B13" s="8">
        <v>7509</v>
      </c>
      <c r="C13" s="9">
        <v>13003</v>
      </c>
      <c r="D13" s="55">
        <v>4</v>
      </c>
    </row>
    <row r="14" spans="1:5" x14ac:dyDescent="0.3">
      <c r="A14" s="3" t="s">
        <v>15</v>
      </c>
      <c r="B14" s="9">
        <v>6912</v>
      </c>
      <c r="C14" s="7">
        <v>11969</v>
      </c>
      <c r="D14" s="55">
        <v>2</v>
      </c>
    </row>
    <row r="15" spans="1:5" x14ac:dyDescent="0.3">
      <c r="A15" s="5" t="s">
        <v>16</v>
      </c>
      <c r="B15" s="8">
        <v>6824</v>
      </c>
      <c r="C15" s="9">
        <v>11817</v>
      </c>
      <c r="D15" s="68">
        <v>1</v>
      </c>
      <c r="E15" s="69">
        <f>2-1</f>
        <v>1</v>
      </c>
    </row>
    <row r="16" spans="1:5" x14ac:dyDescent="0.3">
      <c r="A16" s="2" t="s">
        <v>95</v>
      </c>
      <c r="B16" s="8">
        <v>6308</v>
      </c>
      <c r="C16" s="9">
        <v>10514</v>
      </c>
      <c r="D16" s="55">
        <v>5</v>
      </c>
    </row>
    <row r="17" spans="1:5" x14ac:dyDescent="0.3">
      <c r="A17" s="5" t="s">
        <v>17</v>
      </c>
      <c r="B17" s="8">
        <v>6203</v>
      </c>
      <c r="C17" s="9">
        <v>10742</v>
      </c>
      <c r="D17" s="55">
        <v>7</v>
      </c>
    </row>
    <row r="18" spans="1:5" s="54" customFormat="1" x14ac:dyDescent="0.3">
      <c r="A18" s="2" t="s">
        <v>96</v>
      </c>
      <c r="B18" s="8">
        <v>6062</v>
      </c>
      <c r="C18" s="9">
        <v>12411</v>
      </c>
      <c r="D18" s="66">
        <v>2</v>
      </c>
      <c r="E18" s="70"/>
    </row>
    <row r="19" spans="1:5" s="54" customFormat="1" x14ac:dyDescent="0.3">
      <c r="A19" s="2" t="s">
        <v>97</v>
      </c>
      <c r="B19" s="8">
        <v>5874</v>
      </c>
      <c r="C19" s="9">
        <v>9230</v>
      </c>
      <c r="D19" s="66">
        <v>1</v>
      </c>
      <c r="E19" s="70"/>
    </row>
    <row r="20" spans="1:5" x14ac:dyDescent="0.3">
      <c r="A20" s="5" t="s">
        <v>19</v>
      </c>
      <c r="B20" s="8">
        <v>5639</v>
      </c>
      <c r="C20" s="9">
        <v>9764</v>
      </c>
      <c r="D20" s="68">
        <v>16</v>
      </c>
      <c r="E20" s="69">
        <f>18-1-1</f>
        <v>16</v>
      </c>
    </row>
    <row r="21" spans="1:5" ht="57.6" x14ac:dyDescent="0.3">
      <c r="A21" s="3" t="s">
        <v>21</v>
      </c>
      <c r="B21" s="9">
        <v>4686</v>
      </c>
      <c r="C21" s="7">
        <v>8114</v>
      </c>
      <c r="D21" s="68">
        <v>15</v>
      </c>
      <c r="E21" s="69">
        <f>16-1</f>
        <v>15</v>
      </c>
    </row>
    <row r="22" spans="1:5" x14ac:dyDescent="0.3">
      <c r="A22" s="2" t="s">
        <v>98</v>
      </c>
      <c r="B22" s="8">
        <v>4206</v>
      </c>
      <c r="C22" s="7">
        <v>7360</v>
      </c>
      <c r="D22" s="68">
        <v>30</v>
      </c>
      <c r="E22" s="69">
        <f>31-1</f>
        <v>30</v>
      </c>
    </row>
    <row r="23" spans="1:5" x14ac:dyDescent="0.3">
      <c r="A23" s="4" t="s">
        <v>70</v>
      </c>
      <c r="B23" s="8">
        <v>3785</v>
      </c>
      <c r="C23" s="7">
        <v>5467</v>
      </c>
      <c r="D23" s="68">
        <v>0</v>
      </c>
      <c r="E23" s="69">
        <v>2</v>
      </c>
    </row>
    <row r="24" spans="1:5" ht="28.8" x14ac:dyDescent="0.3">
      <c r="A24" s="3" t="s">
        <v>26</v>
      </c>
      <c r="B24" s="9">
        <v>3749</v>
      </c>
      <c r="C24" s="7">
        <v>6492</v>
      </c>
      <c r="D24" s="68">
        <v>16</v>
      </c>
      <c r="E24" s="69">
        <f>18-2</f>
        <v>16</v>
      </c>
    </row>
    <row r="25" spans="1:5" ht="72" x14ac:dyDescent="0.3">
      <c r="A25" s="3" t="s">
        <v>99</v>
      </c>
      <c r="B25" s="9">
        <v>3268</v>
      </c>
      <c r="C25" s="7">
        <v>5660</v>
      </c>
      <c r="D25" s="68">
        <v>37</v>
      </c>
      <c r="E25" s="69">
        <f>38-1</f>
        <v>37</v>
      </c>
    </row>
    <row r="26" spans="1:5" x14ac:dyDescent="0.3">
      <c r="A26" s="2" t="s">
        <v>69</v>
      </c>
      <c r="B26" s="60">
        <v>3154</v>
      </c>
      <c r="C26" s="7">
        <v>7360</v>
      </c>
      <c r="D26" s="55">
        <v>5</v>
      </c>
    </row>
    <row r="27" spans="1:5" ht="43.2" x14ac:dyDescent="0.3">
      <c r="A27" s="4" t="s">
        <v>30</v>
      </c>
      <c r="B27" s="8">
        <v>2793</v>
      </c>
      <c r="C27" s="7">
        <v>4836</v>
      </c>
      <c r="D27" s="68">
        <v>23</v>
      </c>
      <c r="E27" s="69">
        <f>25-1-1</f>
        <v>23</v>
      </c>
    </row>
    <row r="28" spans="1:5" ht="28.8" x14ac:dyDescent="0.3">
      <c r="A28" s="4" t="s">
        <v>100</v>
      </c>
      <c r="B28" s="8">
        <v>2424</v>
      </c>
      <c r="C28" s="7">
        <v>4197</v>
      </c>
      <c r="D28" s="68">
        <v>25</v>
      </c>
      <c r="E28" s="69">
        <f>26-1</f>
        <v>25</v>
      </c>
    </row>
    <row r="29" spans="1:5" x14ac:dyDescent="0.3">
      <c r="A29" s="4" t="s">
        <v>71</v>
      </c>
      <c r="B29" s="8">
        <v>2313</v>
      </c>
      <c r="C29" s="7">
        <v>3995</v>
      </c>
      <c r="D29" s="55">
        <v>4</v>
      </c>
    </row>
    <row r="30" spans="1:5" x14ac:dyDescent="0.3">
      <c r="A30" s="4" t="s">
        <v>33</v>
      </c>
      <c r="B30" s="8">
        <v>2308</v>
      </c>
      <c r="C30" s="7">
        <v>2308</v>
      </c>
      <c r="D30" s="55">
        <v>0</v>
      </c>
    </row>
    <row r="31" spans="1:5" x14ac:dyDescent="0.3">
      <c r="A31" s="4" t="s">
        <v>101</v>
      </c>
      <c r="B31" s="7">
        <v>2102</v>
      </c>
      <c r="C31" s="7">
        <v>6308</v>
      </c>
      <c r="D31" s="55">
        <v>4</v>
      </c>
    </row>
    <row r="32" spans="1:5" x14ac:dyDescent="0.3">
      <c r="A32" s="4" t="s">
        <v>102</v>
      </c>
      <c r="B32" s="7">
        <v>2102</v>
      </c>
      <c r="C32" s="7">
        <v>5257</v>
      </c>
      <c r="D32" s="68">
        <v>2</v>
      </c>
      <c r="E32" s="69">
        <f>4-2</f>
        <v>2</v>
      </c>
    </row>
    <row r="33" spans="1:5" x14ac:dyDescent="0.3">
      <c r="A33" s="4" t="s">
        <v>72</v>
      </c>
      <c r="B33" s="7">
        <v>2102</v>
      </c>
      <c r="C33" s="7">
        <v>2102</v>
      </c>
      <c r="D33" s="55">
        <v>1</v>
      </c>
    </row>
    <row r="34" spans="1:5" x14ac:dyDescent="0.3">
      <c r="A34" s="5" t="s">
        <v>37</v>
      </c>
      <c r="B34" s="9">
        <v>2044</v>
      </c>
      <c r="C34" s="9">
        <v>3540</v>
      </c>
      <c r="D34" s="55">
        <v>19</v>
      </c>
    </row>
    <row r="35" spans="1:5" ht="28.8" x14ac:dyDescent="0.3">
      <c r="A35" s="4" t="s">
        <v>103</v>
      </c>
      <c r="B35" s="8">
        <v>1745</v>
      </c>
      <c r="C35" s="7">
        <v>3023</v>
      </c>
      <c r="D35" s="55">
        <v>1</v>
      </c>
    </row>
    <row r="36" spans="1:5" ht="28.8" x14ac:dyDescent="0.3">
      <c r="A36" s="4" t="s">
        <v>104</v>
      </c>
      <c r="B36" s="8">
        <v>1312</v>
      </c>
      <c r="C36" s="7">
        <v>2272</v>
      </c>
      <c r="D36" s="55">
        <v>10</v>
      </c>
    </row>
    <row r="37" spans="1:5" ht="28.8" x14ac:dyDescent="0.3">
      <c r="A37" s="4" t="s">
        <v>105</v>
      </c>
      <c r="B37" s="7">
        <v>1048</v>
      </c>
      <c r="C37" s="7">
        <v>1816</v>
      </c>
      <c r="D37" s="68">
        <v>70</v>
      </c>
      <c r="E37" s="69">
        <f>71-1</f>
        <v>70</v>
      </c>
    </row>
    <row r="38" spans="1:5" x14ac:dyDescent="0.3">
      <c r="A38" s="4" t="s">
        <v>40</v>
      </c>
      <c r="B38" s="7">
        <v>956</v>
      </c>
      <c r="C38" s="7">
        <v>1656</v>
      </c>
      <c r="D38" s="55">
        <v>8</v>
      </c>
    </row>
    <row r="39" spans="1:5" ht="20.100000000000001" customHeight="1" x14ac:dyDescent="0.3">
      <c r="D39" s="67">
        <f>SUM(D5:D38)</f>
        <v>318</v>
      </c>
    </row>
    <row r="40" spans="1:5" ht="20.100000000000001" customHeight="1" x14ac:dyDescent="0.3">
      <c r="A40" s="56" t="s">
        <v>106</v>
      </c>
      <c r="B40" s="57"/>
      <c r="C40" s="57"/>
      <c r="D40" s="58"/>
    </row>
    <row r="41" spans="1:5" ht="20.100000000000001" customHeight="1" x14ac:dyDescent="0.3">
      <c r="A41" s="57" t="s">
        <v>107</v>
      </c>
      <c r="B41" s="57"/>
      <c r="C41" s="57"/>
      <c r="D41" s="58"/>
    </row>
    <row r="42" spans="1:5" ht="20.100000000000001" customHeight="1" x14ac:dyDescent="0.3">
      <c r="A42" s="57"/>
      <c r="B42" s="57"/>
      <c r="C42" s="57"/>
      <c r="D42" s="58"/>
    </row>
    <row r="43" spans="1:5" x14ac:dyDescent="0.3">
      <c r="A43" s="59" t="s">
        <v>108</v>
      </c>
      <c r="B43" s="57"/>
      <c r="C43" s="57"/>
      <c r="D43" s="58"/>
    </row>
    <row r="44" spans="1:5" x14ac:dyDescent="0.3">
      <c r="A44" s="59" t="s">
        <v>109</v>
      </c>
      <c r="B44" s="57"/>
      <c r="C44" s="57"/>
      <c r="D44" s="58"/>
    </row>
    <row r="45" spans="1:5" ht="20.100000000000001" customHeight="1" x14ac:dyDescent="0.3"/>
    <row r="46" spans="1:5" ht="20.100000000000001" customHeight="1" x14ac:dyDescent="0.3">
      <c r="D46" s="58"/>
    </row>
    <row r="47" spans="1:5" ht="20.100000000000001" customHeight="1" x14ac:dyDescent="0.3">
      <c r="D47" s="58"/>
    </row>
    <row r="48" spans="1:5" ht="20.100000000000001" customHeight="1" x14ac:dyDescent="0.3">
      <c r="A48" s="123"/>
      <c r="B48" s="123"/>
      <c r="C48" s="123"/>
      <c r="D48" s="123"/>
    </row>
  </sheetData>
  <mergeCells count="5">
    <mergeCell ref="A1:B1"/>
    <mergeCell ref="A2:B2"/>
    <mergeCell ref="C2:D2"/>
    <mergeCell ref="C3:D3"/>
    <mergeCell ref="A48:D48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C8B56AD079764ABE7F66D1073BCA08" ma:contentTypeVersion="15" ma:contentTypeDescription="Crie um novo documento." ma:contentTypeScope="" ma:versionID="54c5550b224518020c98389f36f1f2da">
  <xsd:schema xmlns:xsd="http://www.w3.org/2001/XMLSchema" xmlns:xs="http://www.w3.org/2001/XMLSchema" xmlns:p="http://schemas.microsoft.com/office/2006/metadata/properties" xmlns:ns1="http://schemas.microsoft.com/sharepoint/v3" xmlns:ns3="132cbb44-37c7-4504-80c3-362ece67172c" xmlns:ns4="9f1de138-487d-4c36-804d-f56193a0a04c" targetNamespace="http://schemas.microsoft.com/office/2006/metadata/properties" ma:root="true" ma:fieldsID="e6f324a4592864ebb271450fb1c2c87a" ns1:_="" ns3:_="" ns4:_="">
    <xsd:import namespace="http://schemas.microsoft.com/sharepoint/v3"/>
    <xsd:import namespace="132cbb44-37c7-4504-80c3-362ece67172c"/>
    <xsd:import namespace="9f1de138-487d-4c36-804d-f56193a0a04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cbb44-37c7-4504-80c3-362ece6717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e138-487d-4c36-804d-f56193a0a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462B26-0405-4938-BDD2-B4ADF44B1B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2cbb44-37c7-4504-80c3-362ece67172c"/>
    <ds:schemaRef ds:uri="9f1de138-487d-4c36-804d-f56193a0a0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47BB8F-E9C7-4ED6-AF64-E6B10BB54994}">
  <ds:schemaRefs>
    <ds:schemaRef ds:uri="132cbb44-37c7-4504-80c3-362ece67172c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9f1de138-487d-4c36-804d-f56193a0a04c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5B2EFC5-9672-478C-9C68-B6D4857B69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SENAI_ESTRUTURA</vt:lpstr>
      <vt:lpstr>Plan2</vt:lpstr>
      <vt:lpstr>Plan1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jalmir</dc:creator>
  <cp:keywords/>
  <dc:description/>
  <cp:lastModifiedBy>Jalmir de Freitas Nunes</cp:lastModifiedBy>
  <cp:revision/>
  <cp:lastPrinted>2022-07-12T13:10:58Z</cp:lastPrinted>
  <dcterms:created xsi:type="dcterms:W3CDTF">2012-12-19T18:21:27Z</dcterms:created>
  <dcterms:modified xsi:type="dcterms:W3CDTF">2022-07-12T18:18:43Z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0x010100E6C8B56AD079764ABE7F66D1073BCA08</vt:lpwstr>
  </property>
</Properties>
</file>